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J222" i="52"/>
  <c r="J223" i="52"/>
  <c r="J224" i="52"/>
  <c r="J225" i="52"/>
  <c r="J226" i="52"/>
  <c r="J227" i="52"/>
  <c r="J228" i="52"/>
  <c r="J229" i="52"/>
  <c r="J231" i="52"/>
  <c r="J232" i="52"/>
  <c r="J233" i="52"/>
  <c r="J234" i="52"/>
  <c r="J235" i="52"/>
  <c r="J236" i="52"/>
  <c r="J237" i="52"/>
  <c r="J238" i="52"/>
  <c r="J239" i="52"/>
  <c r="J240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J160" i="52"/>
  <c r="J161" i="52"/>
  <c r="J162" i="52"/>
  <c r="J163" i="52"/>
  <c r="J164" i="52"/>
  <c r="J165" i="52"/>
  <c r="J166" i="52"/>
  <c r="J167" i="52"/>
  <c r="J168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J170" i="52"/>
  <c r="J171" i="52"/>
  <c r="J172" i="52"/>
  <c r="J173" i="52"/>
  <c r="J174" i="52"/>
  <c r="J175" i="52"/>
  <c r="J176" i="52"/>
  <c r="J177" i="52"/>
  <c r="J178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I178" i="52" s="1"/>
  <c r="I239" i="52" s="1"/>
  <c r="K70" i="51"/>
  <c r="J69" i="5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I60" i="51"/>
  <c r="I174" i="52" s="1"/>
  <c r="I235" i="52" s="1"/>
  <c r="K58" i="51"/>
  <c r="J57" i="5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I170" i="52" s="1"/>
  <c r="I231" i="52" s="1"/>
  <c r="K46" i="51"/>
  <c r="J14" i="51"/>
  <c r="J16" i="51" s="1"/>
  <c r="J17" i="51"/>
  <c r="J19" i="51" s="1"/>
  <c r="J20" i="51"/>
  <c r="J23" i="51"/>
  <c r="J25" i="51" s="1"/>
  <c r="J26" i="51"/>
  <c r="J28" i="51" s="1"/>
  <c r="J29" i="51"/>
  <c r="J32" i="51"/>
  <c r="J34" i="51" s="1"/>
  <c r="J35" i="51"/>
  <c r="J37" i="51" s="1"/>
  <c r="J40" i="51"/>
  <c r="J169" i="52" s="1"/>
  <c r="J230" i="52" s="1"/>
  <c r="K39" i="51"/>
  <c r="K36" i="51"/>
  <c r="K33" i="51"/>
  <c r="J31" i="51"/>
  <c r="K30" i="51"/>
  <c r="K27" i="51"/>
  <c r="K24" i="51"/>
  <c r="K21" i="51"/>
  <c r="K18" i="51"/>
  <c r="K15" i="51"/>
  <c r="K12" i="51"/>
  <c r="J11" i="51"/>
  <c r="J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M19" i="49"/>
  <c r="L19" i="49"/>
  <c r="P18" i="49"/>
  <c r="O18" i="49"/>
  <c r="N18" i="49"/>
  <c r="M18" i="49"/>
  <c r="L18" i="49"/>
  <c r="P17" i="49"/>
  <c r="O17" i="49"/>
  <c r="N17" i="49"/>
  <c r="M17" i="49"/>
  <c r="L17" i="49"/>
  <c r="P16" i="49"/>
  <c r="O16" i="49"/>
  <c r="N16" i="49"/>
  <c r="M16" i="49"/>
  <c r="L16" i="49"/>
  <c r="P15" i="49"/>
  <c r="O15" i="49"/>
  <c r="N15" i="49"/>
  <c r="M15" i="49"/>
  <c r="L15" i="49"/>
  <c r="P14" i="49"/>
  <c r="O14" i="49"/>
  <c r="N14" i="49"/>
  <c r="M14" i="49"/>
  <c r="L14" i="49"/>
  <c r="P13" i="49"/>
  <c r="O13" i="49"/>
  <c r="N13" i="49"/>
  <c r="M13" i="49"/>
  <c r="L13" i="49"/>
  <c r="P12" i="49"/>
  <c r="O12" i="49"/>
  <c r="N12" i="49"/>
  <c r="M12" i="49"/>
  <c r="L12" i="49"/>
  <c r="P11" i="49"/>
  <c r="O11" i="49"/>
  <c r="N11" i="49"/>
  <c r="M11" i="49"/>
  <c r="L11" i="49"/>
  <c r="P10" i="49"/>
  <c r="O10" i="49"/>
  <c r="N10" i="49"/>
  <c r="M10" i="49"/>
  <c r="L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L20" i="49"/>
  <c r="P20" i="49"/>
  <c r="O20" i="49"/>
  <c r="M20" i="49"/>
  <c r="N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I11" i="51" s="1"/>
  <c r="I13" i="51" s="1"/>
  <c r="I160" i="52" s="1"/>
  <c r="I221" i="52" s="1"/>
  <c r="L19" i="44"/>
  <c r="M19" i="44"/>
  <c r="N19" i="44"/>
  <c r="O19" i="44"/>
  <c r="P19" i="44"/>
  <c r="B130" i="44"/>
  <c r="B126" i="44"/>
  <c r="B113" i="44"/>
  <c r="B99" i="44"/>
  <c r="B79" i="44"/>
  <c r="B67" i="44"/>
  <c r="H11" i="51" l="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N130" i="44"/>
  <c r="M130" i="44"/>
  <c r="L130" i="44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O126" i="44"/>
  <c r="N126" i="44"/>
  <c r="M126" i="44"/>
  <c r="L126" i="44"/>
  <c r="K126" i="44"/>
  <c r="K18" i="49" s="1"/>
  <c r="I35" i="51" s="1"/>
  <c r="I37" i="51" s="1"/>
  <c r="I168" i="52" s="1"/>
  <c r="I229" i="52" s="1"/>
  <c r="J126" i="44"/>
  <c r="J18" i="49" s="1"/>
  <c r="I126" i="44"/>
  <c r="I18" i="49" s="1"/>
  <c r="H126" i="44"/>
  <c r="H18" i="49" s="1"/>
  <c r="G126" i="44"/>
  <c r="G18" i="49" s="1"/>
  <c r="F126" i="44"/>
  <c r="P99" i="44"/>
  <c r="O99" i="44"/>
  <c r="N99" i="44"/>
  <c r="M99" i="44"/>
  <c r="L99" i="44"/>
  <c r="K99" i="44"/>
  <c r="K16" i="49" s="1"/>
  <c r="I29" i="51" s="1"/>
  <c r="I31" i="51" s="1"/>
  <c r="I166" i="52" s="1"/>
  <c r="I227" i="52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O79" i="44"/>
  <c r="N79" i="44"/>
  <c r="M79" i="44"/>
  <c r="L79" i="44"/>
  <c r="K79" i="44"/>
  <c r="K15" i="49" s="1"/>
  <c r="I26" i="51" s="1"/>
  <c r="I28" i="51" s="1"/>
  <c r="I165" i="52" s="1"/>
  <c r="I226" i="52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O67" i="44"/>
  <c r="N67" i="44"/>
  <c r="M67" i="44"/>
  <c r="L67" i="44"/>
  <c r="K67" i="44"/>
  <c r="K14" i="49" s="1"/>
  <c r="I23" i="51" s="1"/>
  <c r="I25" i="51" s="1"/>
  <c r="I164" i="52" s="1"/>
  <c r="I225" i="52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O35" i="44"/>
  <c r="N35" i="44"/>
  <c r="M35" i="44"/>
  <c r="L35" i="44"/>
  <c r="K35" i="44"/>
  <c r="K12" i="49" s="1"/>
  <c r="I17" i="51" s="1"/>
  <c r="I19" i="51" s="1"/>
  <c r="I162" i="52" s="1"/>
  <c r="I223" i="52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O28" i="44"/>
  <c r="N28" i="44"/>
  <c r="M28" i="44"/>
  <c r="L28" i="44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I14" i="51" l="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L113" i="44"/>
  <c r="K113" i="44"/>
  <c r="K17" i="49" s="1"/>
  <c r="I32" i="51" s="1"/>
  <c r="I34" i="51" s="1"/>
  <c r="I167" i="52" s="1"/>
  <c r="I228" i="52" s="1"/>
  <c r="J113" i="44"/>
  <c r="J17" i="49" s="1"/>
  <c r="I113" i="44"/>
  <c r="I17" i="49" s="1"/>
  <c r="P41" i="44"/>
  <c r="O41" i="44"/>
  <c r="N41" i="44"/>
  <c r="M41" i="44"/>
  <c r="L41" i="44"/>
  <c r="K41" i="44"/>
  <c r="K13" i="49" s="1"/>
  <c r="J41" i="44"/>
  <c r="J13" i="49" s="1"/>
  <c r="J20" i="49" s="1"/>
  <c r="I41" i="44"/>
  <c r="I13" i="49" s="1"/>
  <c r="I20" i="49" s="1"/>
  <c r="I20" i="51" l="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<sst xmlns="http://schemas.openxmlformats.org/spreadsheetml/2006/main" count="1600" uniqueCount="344">
  <si>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</si>
  <si>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</si>
  <si>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</si>
  <si>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</si>
  <si>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</si>
  <si>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</si>
  <si>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</si>
  <si>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</si>
  <si>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</si>
  <si>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</si>
  <si>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</si>
  <si>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</si>
  <si>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</si>
  <si>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</si>
  <si>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</si>
  <si>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</si>
  <si>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</si>
  <si>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</si>
  <si>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</si>
  <si>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</si>
  <si>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</si>
  <si>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</si>
  <si>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</si>
  <si>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</si>
  <si>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</si>
  <si>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</si>
  <si>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</si>
  <si>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</si>
  <si>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</si>
  <si>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</si>
  <si>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</si>
  <si>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</si>
  <si>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</si>
  <si>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</si>
  <si>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</si>
  <si>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</si>
  <si>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</si>
  <si>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</si>
  <si>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</si>
  <si>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</si>
  <si>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</si>
  <si>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</si>
  <si>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</si>
  <si>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</si>
  <si>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</si>
  <si>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</si>
  <si>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</si>
  <si>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</si>
  <si>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</si>
  <si>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</si>
  <si>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</si>
  <si>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</si>
  <si>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</si>
  <si>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</si>
  <si>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</si>
  <si>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</si>
  <si>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</si>
  <si>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</si>
  <si>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</si>
  <si>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</si>
  <si>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</si>
  <si>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</si>
  <si>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</si>
  <si>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</si>
  <si>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</si>
  <si>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</si>
  <si>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</si>
  <si>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</si>
  <si>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</si>
  <si>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</si>
  <si>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</si>
  <si>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</si>
  <si>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</si>
  <si>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</si>
  <si>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</si>
  <si>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</si>
  <si>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</si>
  <si>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</si>
  <si>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</si>
  <si>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</si>
  <si>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</si>
  <si>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</si>
  <si>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</si>
  <si>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</si>
  <si>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</si>
  <si>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</si>
  <si>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</si>
  <si>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</si>
  <si>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</si>
  <si>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</si>
  <si>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</si>
  <si>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</si>
  <si>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</si>
  <si>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</si>
  <si>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</si>
  <si>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</si>
  <si>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</si>
  <si>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</si>
  <si>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</si>
  <si>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</si>
  <si>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</si>
  <si>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</si>
  <si>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</si>
  <si>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</si>
  <si>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</si>
  <si>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</si>
  <si>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</si>
  <si>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</si>
  <si>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</si>
  <si>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</si>
  <si>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</si>
  <si>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</si>
  <si>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</si>
  <si>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</si>
  <si>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</si>
  <si>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</si>
  <si>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</si>
  <si>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</si>
  <si>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</si>
  <si>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</si>
  <si>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</si>
  <si>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</si>
  <si>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</si>
  <si>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</si>
  <si>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</si>
  <si>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</si>
  <si>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</si>
  <si>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</si>
  <si>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</si>
  <si>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</si>
  <si>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</si>
  <si>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</si>
  <si>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</si>
  <si>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</si>
  <si>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</si>
  <si>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</si>
  <si>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</si>
  <si>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</si>
  <si>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</si>
  <si>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</si>
  <si>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</si>
  <si>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</si>
  <si>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</si>
  <si>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</si>
  <si>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</si>
  <si>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</si>
  <si>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</si>
  <si>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</si>
  <si>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</si>
  <si>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</si>
  <si>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</si>
  <si>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</si>
  <si>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</si>
  <si>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</si>
  <si>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</si>
  <si>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</si>
  <si>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</si>
  <si>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</si>
  <si>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</si>
  <si>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</si>
  <si>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</si>
  <si>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</si>
  <si>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</si>
  <si>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</si>
  <si>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</si>
  <si>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</si>
  <si>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</si>
  <si>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</si>
  <si>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</si>
  <si>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</si>
  <si>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</si>
  <si>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</si>
  <si>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</si>
  <si>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</si>
  <si>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</si>
  <si>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</si>
  <si>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</si>
  <si>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</si>
  <si>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</si>
  <si>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</si>
  <si>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</si>
  <si>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</si>
  <si>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</si>
  <si>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</si>
  <si>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</si>
  <si>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</si>
  <si>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</si>
  <si>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</si>
  <si>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</si>
  <si>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</si>
  <si>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</si>
  <si>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</si>
  <si>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</si>
  <si>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</si>
  <si>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</si>
  <si>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</si>
  <si>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</si>
  <si>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</si>
  <si>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</si>
  <si>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</si>
  <si>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</si>
  <si>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</si>
  <si>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</si>
  <si>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</si>
  <si>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</si>
  <si>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</si>
  <si>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</si>
  <si>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</si>
  <si>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</si>
  <si>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</si>
  <si>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</si>
  <si>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</si>
  <si>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</si>
  <si>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</si>
  <si>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</si>
  <si>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</si>
  <si>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</si>
  <si>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</si>
  <si>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</si>
  <si>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</si>
  <si>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</si>
  <si>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</si>
  <si>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</si>
  <si>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</si>
  <si>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</si>
  <si>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</si>
  <si>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</si>
  <si>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</si>
  <si>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</si>
  <si>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</si>
  <si>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</si>
  <si>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</si>
  <si>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</si>
  <si>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</si>
  <si>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</si>
  <si>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</si>
  <si>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</si>
  <si>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</si>
  <si>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</si>
  <si>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</si>
  <si>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</si>
  <si>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</si>
  <si>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</si>
  <si>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</si>
  <si>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</si>
  <si>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</si>
  <si>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</si>
  <si>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</si>
  <si>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</si>
  <si>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</si>
  <si>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</si>
  <si>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</si>
  <si>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</si>
  <si>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</si>
  <si>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</si>
  <si>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</si>
  <si>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</si>
  <si>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</si>
  <si>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</si>
  <si>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</si>
  <si>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</si>
  <si>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</si>
  <si>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</si>
  <si>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</si>
  <si>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</si>
  <si>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</si>
  <si>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</si>
  <si>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</si>
  <si>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</si>
  <si>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</si>
  <si>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</si>
  <si>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</si>
  <si>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</si>
  <si>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</si>
  <si>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</si>
  <si>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</si>
  <si>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</si>
  <si>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</si>
  <si>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</si>
  <si>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</si>
  <si>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</si>
  <si>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</si>
  <si>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</si>
  <si>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</si>
  <si>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</si>
  <si>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</si>
  <si>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</si>
  <si>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</si>
  <si>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</si>
  <si>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</si>
  <si>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</si>
  <si>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</si>
  <si>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</si>
  <si>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</si>
  <si>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</si>
  <si>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</si>
  <si>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</si>
  <si>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</si>
  <si>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</si>
  <si>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</si>
  <si>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</si>
  <si>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</si>
  <si>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</si>
  <si>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</si>
  <si>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</si>
  <si>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</si>
  <si>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</si>
  <si>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</si>
  <si>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</si>
  <si>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</si>
  <si>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</si>
  <si>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</si>
  <si>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</si>
  <si>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</si>
  <si>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</si>
  <si>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</si>
  <si>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</si>
  <si>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</si>
  <si>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</si>
  <si>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</si>
  <si>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</si>
  <si>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</si>
  <si>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</si>
  <si>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</si>
  <si>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</si>
  <si>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</si>
  <si>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</si>
  <si>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</si>
  <si>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</si>
  <si>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</si>
  <si>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</si>
  <si>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</si>
  <si>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</si>
  <si>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</si>
  <si>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</si>
  <si>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</si>
  <si>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</si>
  <si>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</si>
  <si>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</si>
  <si>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</si>
  <si>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</si>
  <si>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</si>
  <si>
    <t>Spring Break and &amp; Training New Employees</t>
  </si>
  <si>
    <t>Spring Break &amp;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</si>
</sst>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abSelected="1" topLeftCell="A94" zoomScale="85" zoomScaleNormal="85" zoomScaleSheetLayoutView="85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83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/>
      <c r="M11" s="51"/>
      <c r="N11" s="51"/>
      <c r="O11" s="51"/>
      <c r="P11" s="52"/>
      <c r="Q11" s="69">
        <f>SUM(E11:P11)</f>
        <v>3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/>
      <c r="M12" s="54"/>
      <c r="N12" s="54"/>
      <c r="O12" s="54"/>
      <c r="P12" s="55"/>
      <c r="Q12" s="69">
        <f t="shared" ref="Q12:Q19" si="0">SUM(E12:P12)</f>
        <v>23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/>
      <c r="M13" s="57"/>
      <c r="N13" s="57"/>
      <c r="O13" s="57"/>
      <c r="P13" s="58"/>
      <c r="Q13" s="70">
        <f t="shared" si="0"/>
        <v>47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/>
      <c r="M14" s="54"/>
      <c r="N14" s="54"/>
      <c r="O14" s="54"/>
      <c r="P14" s="55"/>
      <c r="Q14" s="70">
        <f t="shared" si="0"/>
        <v>4209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/>
      <c r="M15" s="57"/>
      <c r="N15" s="57"/>
      <c r="O15" s="57"/>
      <c r="P15" s="58"/>
      <c r="Q15" s="70">
        <f t="shared" si="0"/>
        <v>13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/>
      <c r="M16" s="54"/>
      <c r="N16" s="54"/>
      <c r="O16" s="54"/>
      <c r="P16" s="55"/>
      <c r="Q16" s="70">
        <f t="shared" si="0"/>
        <v>182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/>
      <c r="M17" s="57"/>
      <c r="N17" s="57"/>
      <c r="O17" s="57"/>
      <c r="P17" s="58"/>
      <c r="Q17" s="71">
        <f t="shared" si="0"/>
        <v>104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/>
      <c r="M18" s="60"/>
      <c r="N18" s="60"/>
      <c r="O18" s="60"/>
      <c r="P18" s="61"/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0</v>
      </c>
      <c r="M19" s="40">
        <f t="shared" si="1"/>
        <v>0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4581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/>
      <c r="M22" s="51"/>
      <c r="N22" s="51"/>
      <c r="O22" s="51"/>
      <c r="P22" s="52"/>
      <c r="Q22" s="74">
        <f t="shared" ref="Q22:Q28" si="2">SUM(E22:P22)</f>
        <v>4032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/>
      <c r="M23" s="54"/>
      <c r="N23" s="54"/>
      <c r="O23" s="54"/>
      <c r="P23" s="55"/>
      <c r="Q23" s="75">
        <f t="shared" si="2"/>
        <v>99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/>
      <c r="M24" s="57"/>
      <c r="N24" s="57"/>
      <c r="O24" s="57"/>
      <c r="P24" s="58"/>
      <c r="Q24" s="76">
        <f t="shared" si="2"/>
        <v>1313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/>
      <c r="M25" s="54"/>
      <c r="N25" s="54"/>
      <c r="O25" s="54"/>
      <c r="P25" s="55"/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/>
      <c r="M26" s="57"/>
      <c r="N26" s="57"/>
      <c r="O26" s="57"/>
      <c r="P26" s="58"/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/>
      <c r="M27" s="60"/>
      <c r="N27" s="60"/>
      <c r="O27" s="60"/>
      <c r="P27" s="61"/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0</v>
      </c>
      <c r="M28" s="40">
        <f t="shared" si="3"/>
        <v>0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5444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/>
      <c r="M31" s="51"/>
      <c r="N31" s="51"/>
      <c r="O31" s="51"/>
      <c r="P31" s="52"/>
      <c r="Q31" s="74">
        <f t="shared" ref="Q31:Q35" si="4">SUM(E31:P31)</f>
        <v>1000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/>
      <c r="M32" s="54"/>
      <c r="N32" s="54"/>
      <c r="O32" s="54"/>
      <c r="P32" s="55"/>
      <c r="Q32" s="79">
        <f t="shared" si="4"/>
        <v>6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/>
      <c r="M33" s="57"/>
      <c r="N33" s="57"/>
      <c r="O33" s="57"/>
      <c r="P33" s="58"/>
      <c r="Q33" s="77">
        <f t="shared" si="4"/>
        <v>14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/>
      <c r="M34" s="60"/>
      <c r="N34" s="60"/>
      <c r="O34" s="60"/>
      <c r="P34" s="61"/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0</v>
      </c>
      <c r="M35" s="40">
        <f t="shared" si="5"/>
        <v>0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1020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/>
      <c r="M38" s="51"/>
      <c r="N38" s="51"/>
      <c r="O38" s="51"/>
      <c r="P38" s="52"/>
      <c r="Q38" s="74">
        <f t="shared" ref="Q38:Q41" si="6">SUM(E38:P38)</f>
        <v>1334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/>
      <c r="M39" s="54"/>
      <c r="N39" s="54"/>
      <c r="O39" s="54"/>
      <c r="P39" s="55"/>
      <c r="Q39" s="75">
        <f t="shared" si="6"/>
        <v>4021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/>
      <c r="M40" s="63"/>
      <c r="N40" s="63"/>
      <c r="O40" s="63"/>
      <c r="P40" s="64"/>
      <c r="Q40" s="76">
        <f t="shared" si="6"/>
        <v>33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0</v>
      </c>
      <c r="M41" s="40">
        <f t="shared" si="7"/>
        <v>0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5388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/>
      <c r="M45" s="51"/>
      <c r="N45" s="51"/>
      <c r="O45" s="51"/>
      <c r="P45" s="52"/>
      <c r="Q45" s="74">
        <f t="shared" ref="Q45:Q67" si="8">SUM(E45:P45)</f>
        <v>29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/>
      <c r="M46" s="54"/>
      <c r="N46" s="54"/>
      <c r="O46" s="54"/>
      <c r="P46" s="55"/>
      <c r="Q46" s="75">
        <f t="shared" si="8"/>
        <v>17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/>
      <c r="M47" s="57"/>
      <c r="N47" s="57"/>
      <c r="O47" s="57"/>
      <c r="P47" s="58"/>
      <c r="Q47" s="75">
        <f t="shared" si="8"/>
        <v>363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/>
      <c r="M48" s="54"/>
      <c r="N48" s="54"/>
      <c r="O48" s="54"/>
      <c r="P48" s="55"/>
      <c r="Q48" s="75">
        <f t="shared" si="8"/>
        <v>6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/>
      <c r="M49" s="57"/>
      <c r="N49" s="57"/>
      <c r="O49" s="57"/>
      <c r="P49" s="58"/>
      <c r="Q49" s="75">
        <f t="shared" si="8"/>
        <v>518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/>
      <c r="M50" s="54"/>
      <c r="N50" s="54"/>
      <c r="O50" s="54"/>
      <c r="P50" s="55"/>
      <c r="Q50" s="75">
        <f t="shared" si="8"/>
        <v>2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/>
      <c r="M51" s="57"/>
      <c r="N51" s="57"/>
      <c r="O51" s="57"/>
      <c r="P51" s="58"/>
      <c r="Q51" s="75">
        <f t="shared" si="8"/>
        <v>183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/>
      <c r="M52" s="54"/>
      <c r="N52" s="54"/>
      <c r="O52" s="54"/>
      <c r="P52" s="55"/>
      <c r="Q52" s="75">
        <f t="shared" si="8"/>
        <v>8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/>
      <c r="M53" s="57"/>
      <c r="N53" s="57"/>
      <c r="O53" s="57"/>
      <c r="P53" s="58"/>
      <c r="Q53" s="75">
        <f t="shared" si="8"/>
        <v>261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/>
      <c r="M54" s="54"/>
      <c r="N54" s="54"/>
      <c r="O54" s="54"/>
      <c r="P54" s="55"/>
      <c r="Q54" s="75">
        <f t="shared" si="8"/>
        <v>162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/>
      <c r="M55" s="57"/>
      <c r="N55" s="57"/>
      <c r="O55" s="57"/>
      <c r="P55" s="58"/>
      <c r="Q55" s="42">
        <f t="shared" si="8"/>
        <v>123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/>
      <c r="M56" s="54"/>
      <c r="N56" s="54"/>
      <c r="O56" s="54"/>
      <c r="P56" s="55"/>
      <c r="Q56" s="42">
        <f t="shared" si="8"/>
        <v>46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57"/>
      <c r="N57" s="57"/>
      <c r="O57" s="57"/>
      <c r="P57" s="58"/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/>
      <c r="M58" s="54"/>
      <c r="N58" s="54"/>
      <c r="O58" s="54"/>
      <c r="P58" s="55"/>
      <c r="Q58" s="42">
        <f t="shared" si="8"/>
        <v>16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/>
      <c r="M59" s="57"/>
      <c r="N59" s="57"/>
      <c r="O59" s="57"/>
      <c r="P59" s="58"/>
      <c r="Q59" s="42">
        <f t="shared" si="8"/>
        <v>0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/>
      <c r="M60" s="54"/>
      <c r="N60" s="54"/>
      <c r="O60" s="54"/>
      <c r="P60" s="55"/>
      <c r="Q60" s="42">
        <f t="shared" si="8"/>
        <v>48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/>
      <c r="M61" s="57"/>
      <c r="N61" s="57"/>
      <c r="O61" s="57"/>
      <c r="P61" s="58"/>
      <c r="Q61" s="42">
        <f t="shared" si="8"/>
        <v>5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/>
      <c r="M62" s="54"/>
      <c r="N62" s="54"/>
      <c r="O62" s="54"/>
      <c r="P62" s="55"/>
      <c r="Q62" s="42">
        <f t="shared" si="8"/>
        <v>0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/>
      <c r="M63" s="57"/>
      <c r="N63" s="57"/>
      <c r="O63" s="57"/>
      <c r="P63" s="58"/>
      <c r="Q63" s="43">
        <f t="shared" si="8"/>
        <v>0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/>
      <c r="M64" s="54"/>
      <c r="N64" s="54"/>
      <c r="O64" s="54"/>
      <c r="P64" s="55"/>
      <c r="Q64" s="43">
        <f t="shared" si="8"/>
        <v>7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/>
      <c r="M65" s="57"/>
      <c r="N65" s="57"/>
      <c r="O65" s="57"/>
      <c r="P65" s="58"/>
      <c r="Q65" s="46">
        <f t="shared" si="8"/>
        <v>24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/>
      <c r="M66" s="60"/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0</v>
      </c>
      <c r="M67" s="40">
        <f t="shared" si="9"/>
        <v>0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1818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/>
      <c r="M70" s="51"/>
      <c r="N70" s="51"/>
      <c r="O70" s="51"/>
      <c r="P70" s="52"/>
      <c r="Q70" s="74">
        <f t="shared" ref="Q70:Q79" si="10">SUM(E70:P70)</f>
        <v>2710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/>
      <c r="M71" s="54"/>
      <c r="N71" s="54"/>
      <c r="O71" s="54"/>
      <c r="P71" s="55"/>
      <c r="Q71" s="75">
        <f t="shared" si="10"/>
        <v>1064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/>
      <c r="M72" s="57"/>
      <c r="N72" s="57"/>
      <c r="O72" s="57"/>
      <c r="P72" s="58"/>
      <c r="Q72" s="75">
        <f t="shared" si="10"/>
        <v>16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/>
      <c r="M73" s="54"/>
      <c r="N73" s="54"/>
      <c r="O73" s="54"/>
      <c r="P73" s="55"/>
      <c r="Q73" s="75">
        <f t="shared" si="10"/>
        <v>1567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/>
      <c r="M74" s="57"/>
      <c r="N74" s="57"/>
      <c r="O74" s="57"/>
      <c r="P74" s="58"/>
      <c r="Q74" s="75">
        <f t="shared" si="10"/>
        <v>39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4"/>
      <c r="N75" s="54"/>
      <c r="O75" s="54"/>
      <c r="P75" s="55"/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/>
      <c r="M76" s="57"/>
      <c r="N76" s="57"/>
      <c r="O76" s="57"/>
      <c r="P76" s="58"/>
      <c r="Q76" s="81">
        <f t="shared" si="10"/>
        <v>13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4"/>
      <c r="N77" s="54"/>
      <c r="O77" s="54"/>
      <c r="P77" s="55"/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/>
      <c r="M78" s="63"/>
      <c r="N78" s="63"/>
      <c r="O78" s="63"/>
      <c r="P78" s="64"/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0</v>
      </c>
      <c r="M79" s="40">
        <f t="shared" si="11"/>
        <v>0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5410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/>
      <c r="M83" s="51"/>
      <c r="N83" s="51"/>
      <c r="O83" s="51"/>
      <c r="P83" s="52"/>
      <c r="Q83" s="74">
        <f t="shared" ref="Q83:Q99" si="12">SUM(E83:P83)</f>
        <v>1238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/>
      <c r="M84" s="54"/>
      <c r="N84" s="54"/>
      <c r="O84" s="54"/>
      <c r="P84" s="55"/>
      <c r="Q84" s="75">
        <f t="shared" si="12"/>
        <v>160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/>
      <c r="M85" s="57"/>
      <c r="N85" s="57"/>
      <c r="O85" s="57"/>
      <c r="P85" s="58"/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/>
      <c r="M86" s="54"/>
      <c r="N86" s="54"/>
      <c r="O86" s="54"/>
      <c r="P86" s="55"/>
      <c r="Q86" s="75">
        <f t="shared" si="12"/>
        <v>332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/>
      <c r="M87" s="57"/>
      <c r="N87" s="57"/>
      <c r="O87" s="57"/>
      <c r="P87" s="58"/>
      <c r="Q87" s="75">
        <f t="shared" si="12"/>
        <v>124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/>
      <c r="M88" s="54"/>
      <c r="N88" s="54"/>
      <c r="O88" s="54"/>
      <c r="P88" s="55"/>
      <c r="Q88" s="75">
        <f t="shared" si="12"/>
        <v>67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/>
      <c r="M89" s="57"/>
      <c r="N89" s="57"/>
      <c r="O89" s="57"/>
      <c r="P89" s="58"/>
      <c r="Q89" s="75">
        <f t="shared" si="12"/>
        <v>0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/>
      <c r="M90" s="54"/>
      <c r="N90" s="54"/>
      <c r="O90" s="54"/>
      <c r="P90" s="55"/>
      <c r="Q90" s="75">
        <f t="shared" si="12"/>
        <v>764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/>
      <c r="M91" s="57"/>
      <c r="N91" s="57"/>
      <c r="O91" s="57"/>
      <c r="P91" s="58"/>
      <c r="Q91" s="75">
        <f t="shared" si="12"/>
        <v>621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/>
      <c r="M92" s="54"/>
      <c r="N92" s="54"/>
      <c r="O92" s="54"/>
      <c r="P92" s="55"/>
      <c r="Q92" s="75">
        <f t="shared" si="12"/>
        <v>394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/>
      <c r="M93" s="57"/>
      <c r="N93" s="57"/>
      <c r="O93" s="57"/>
      <c r="P93" s="58"/>
      <c r="Q93" s="42">
        <f t="shared" si="12"/>
        <v>5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/>
      <c r="M94" s="54"/>
      <c r="N94" s="54"/>
      <c r="O94" s="54"/>
      <c r="P94" s="55"/>
      <c r="Q94" s="43">
        <f t="shared" si="12"/>
        <v>51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/>
      <c r="M95" s="57"/>
      <c r="N95" s="57"/>
      <c r="O95" s="57"/>
      <c r="P95" s="58"/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/>
      <c r="M96" s="54"/>
      <c r="N96" s="54"/>
      <c r="O96" s="54"/>
      <c r="P96" s="55"/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/>
      <c r="M97" s="57"/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/>
      <c r="M98" s="60"/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0</v>
      </c>
      <c r="M99" s="40">
        <f t="shared" si="13"/>
        <v>0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3757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/>
      <c r="M102" s="51"/>
      <c r="N102" s="51"/>
      <c r="O102" s="51"/>
      <c r="P102" s="52"/>
      <c r="Q102" s="74">
        <f t="shared" ref="Q102:Q113" si="14">SUM(E102:P102)</f>
        <v>120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/>
      <c r="M103" s="54"/>
      <c r="N103" s="54"/>
      <c r="O103" s="54"/>
      <c r="P103" s="55"/>
      <c r="Q103" s="75">
        <f t="shared" si="14"/>
        <v>1152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/>
      <c r="M104" s="57"/>
      <c r="N104" s="57"/>
      <c r="O104" s="57"/>
      <c r="P104" s="58"/>
      <c r="Q104" s="75">
        <f t="shared" si="14"/>
        <v>1472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/>
      <c r="M105" s="54"/>
      <c r="N105" s="54"/>
      <c r="O105" s="54"/>
      <c r="P105" s="55"/>
      <c r="Q105" s="75">
        <f t="shared" si="14"/>
        <v>170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/>
      <c r="M106" s="57"/>
      <c r="N106" s="57"/>
      <c r="O106" s="57"/>
      <c r="P106" s="58"/>
      <c r="Q106" s="75">
        <f t="shared" si="14"/>
        <v>5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/>
      <c r="M107" s="54"/>
      <c r="N107" s="54"/>
      <c r="O107" s="54"/>
      <c r="P107" s="55"/>
      <c r="Q107" s="75">
        <f t="shared" si="14"/>
        <v>110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/>
      <c r="M108" s="57"/>
      <c r="N108" s="57"/>
      <c r="O108" s="57"/>
      <c r="P108" s="58"/>
      <c r="Q108" s="75">
        <f t="shared" si="14"/>
        <v>145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/>
      <c r="M109" s="54"/>
      <c r="N109" s="54"/>
      <c r="O109" s="54"/>
      <c r="P109" s="55"/>
      <c r="Q109" s="75">
        <f t="shared" si="14"/>
        <v>119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/>
      <c r="M110" s="57"/>
      <c r="N110" s="57"/>
      <c r="O110" s="57"/>
      <c r="P110" s="58"/>
      <c r="Q110" s="75">
        <f t="shared" si="14"/>
        <v>263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/>
      <c r="M111" s="54"/>
      <c r="N111" s="54"/>
      <c r="O111" s="54"/>
      <c r="P111" s="55"/>
      <c r="Q111" s="76">
        <f t="shared" si="14"/>
        <v>488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/>
      <c r="M112" s="63"/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0</v>
      </c>
      <c r="M113" s="40">
        <f t="shared" si="15"/>
        <v>0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4044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/>
      <c r="M117" s="51"/>
      <c r="N117" s="51"/>
      <c r="O117" s="51"/>
      <c r="P117" s="52"/>
      <c r="Q117" s="74">
        <f t="shared" ref="Q117:Q126" si="16">SUM(E117:P117)</f>
        <v>245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/>
      <c r="M118" s="54"/>
      <c r="N118" s="54"/>
      <c r="O118" s="54"/>
      <c r="P118" s="55"/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/>
      <c r="M119" s="57"/>
      <c r="N119" s="57"/>
      <c r="O119" s="57"/>
      <c r="P119" s="58"/>
      <c r="Q119" s="75">
        <f t="shared" si="16"/>
        <v>1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/>
      <c r="M120" s="54"/>
      <c r="N120" s="54"/>
      <c r="O120" s="54"/>
      <c r="P120" s="55"/>
      <c r="Q120" s="75">
        <f t="shared" si="16"/>
        <v>2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/>
      <c r="M121" s="57"/>
      <c r="N121" s="57"/>
      <c r="O121" s="57"/>
      <c r="P121" s="58"/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/>
      <c r="M122" s="54"/>
      <c r="N122" s="54"/>
      <c r="O122" s="54"/>
      <c r="P122" s="55"/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/>
      <c r="M123" s="57"/>
      <c r="N123" s="57"/>
      <c r="O123" s="57"/>
      <c r="P123" s="58"/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/>
      <c r="M124" s="54"/>
      <c r="N124" s="54"/>
      <c r="O124" s="54"/>
      <c r="P124" s="55"/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/>
      <c r="M125" s="63"/>
      <c r="N125" s="63"/>
      <c r="O125" s="63"/>
      <c r="P125" s="64"/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0</v>
      </c>
      <c r="M126" s="40">
        <f t="shared" si="17"/>
        <v>0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250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/>
      <c r="M129" s="66"/>
      <c r="N129" s="66"/>
      <c r="O129" s="66"/>
      <c r="P129" s="67"/>
      <c r="Q129" s="74">
        <f t="shared" ref="Q129:Q130" si="18">SUM(E129:P129)</f>
        <v>24981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0</v>
      </c>
      <c r="M130" s="40">
        <f t="shared" si="19"/>
        <v>0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24981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9" zoomScale="85" zoomScaleNormal="85" zoomScaleSheetLayoutView="100" zoomScalePageLayoutView="75" workbookViewId="0">
      <selection activeCell="K46" sqref="K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April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0</v>
      </c>
      <c r="M10" s="89">
        <f>'Sub Cases Monthly'!M19</f>
        <v>0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4581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0</v>
      </c>
      <c r="M11" s="87">
        <f>'Sub Cases Monthly'!M28</f>
        <v>0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5444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0</v>
      </c>
      <c r="M12" s="87">
        <f>'Sub Cases Monthly'!M35</f>
        <v>0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1020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0</v>
      </c>
      <c r="M13" s="87">
        <f>'Sub Cases Monthly'!M41</f>
        <v>0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5388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0</v>
      </c>
      <c r="M14" s="87">
        <f>'Sub Cases Monthly'!M67</f>
        <v>0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1818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0</v>
      </c>
      <c r="M15" s="87">
        <f>'Sub Cases Monthly'!M79</f>
        <v>0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5410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0</v>
      </c>
      <c r="M16" s="87">
        <f>'Sub Cases Monthly'!M99</f>
        <v>0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3757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0</v>
      </c>
      <c r="M17" s="87">
        <f>'Sub Cases Monthly'!M113</f>
        <v>0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4044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0</v>
      </c>
      <c r="M18" s="87">
        <f>'Sub Cases Monthly'!M126</f>
        <v>0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250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0</v>
      </c>
      <c r="M19" s="94">
        <f>'Sub Cases Monthly'!M130</f>
        <v>0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24981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0</v>
      </c>
      <c r="M20" s="40">
        <f t="shared" si="1"/>
        <v>0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56693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/>
      <c r="M23" s="51"/>
      <c r="N23" s="51"/>
      <c r="O23" s="51"/>
      <c r="P23" s="153"/>
      <c r="Q23" s="158">
        <f t="shared" ref="Q23:Q33" si="3">SUM(E23:P23)</f>
        <v>5463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/>
      <c r="M24" s="54"/>
      <c r="N24" s="54"/>
      <c r="O24" s="54"/>
      <c r="P24" s="154"/>
      <c r="Q24" s="159">
        <f t="shared" si="3"/>
        <v>1284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/>
      <c r="M25" s="57"/>
      <c r="N25" s="57"/>
      <c r="O25" s="57"/>
      <c r="P25" s="155"/>
      <c r="Q25" s="159">
        <f t="shared" si="3"/>
        <v>2131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/>
      <c r="M26" s="54"/>
      <c r="N26" s="54"/>
      <c r="O26" s="54"/>
      <c r="P26" s="154"/>
      <c r="Q26" s="159">
        <f t="shared" si="3"/>
        <v>1467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/>
      <c r="M27" s="57"/>
      <c r="N27" s="57"/>
      <c r="O27" s="57"/>
      <c r="P27" s="155"/>
      <c r="Q27" s="159">
        <f t="shared" si="3"/>
        <v>1612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/>
      <c r="M28" s="54"/>
      <c r="N28" s="54"/>
      <c r="O28" s="54"/>
      <c r="P28" s="154"/>
      <c r="Q28" s="159">
        <f t="shared" si="3"/>
        <v>2271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/>
      <c r="M29" s="57"/>
      <c r="N29" s="57"/>
      <c r="O29" s="57"/>
      <c r="P29" s="155"/>
      <c r="Q29" s="159">
        <f t="shared" si="3"/>
        <v>1489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/>
      <c r="M30" s="54"/>
      <c r="N30" s="54"/>
      <c r="O30" s="54"/>
      <c r="P30" s="154"/>
      <c r="Q30" s="159">
        <f t="shared" si="3"/>
        <v>4781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/>
      <c r="M31" s="57"/>
      <c r="N31" s="57"/>
      <c r="O31" s="57"/>
      <c r="P31" s="155"/>
      <c r="Q31" s="159">
        <f t="shared" si="3"/>
        <v>352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20850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/>
      <c r="M36" s="51"/>
      <c r="N36" s="51"/>
      <c r="O36" s="51"/>
      <c r="P36" s="153"/>
      <c r="Q36" s="158">
        <f t="shared" ref="Q36:Q46" si="5">SUM(E36:P36)</f>
        <v>228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/>
      <c r="M37" s="54"/>
      <c r="N37" s="54"/>
      <c r="O37" s="54"/>
      <c r="P37" s="154"/>
      <c r="Q37" s="159">
        <f t="shared" si="5"/>
        <v>12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/>
      <c r="M38" s="57"/>
      <c r="N38" s="57"/>
      <c r="O38" s="57"/>
      <c r="P38" s="155"/>
      <c r="Q38" s="159">
        <f t="shared" si="5"/>
        <v>19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/>
      <c r="M39" s="54"/>
      <c r="N39" s="54"/>
      <c r="O39" s="54"/>
      <c r="P39" s="154"/>
      <c r="Q39" s="159">
        <f t="shared" si="5"/>
        <v>35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/>
      <c r="M40" s="57"/>
      <c r="N40" s="57"/>
      <c r="O40" s="57"/>
      <c r="P40" s="155"/>
      <c r="Q40" s="159">
        <f t="shared" si="5"/>
        <v>62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/>
      <c r="M41" s="54"/>
      <c r="N41" s="54"/>
      <c r="O41" s="54"/>
      <c r="P41" s="154"/>
      <c r="Q41" s="159">
        <f t="shared" si="5"/>
        <v>7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/>
      <c r="M42" s="57"/>
      <c r="N42" s="57"/>
      <c r="O42" s="57"/>
      <c r="P42" s="155"/>
      <c r="Q42" s="159">
        <f t="shared" si="5"/>
        <v>8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/>
      <c r="M43" s="54"/>
      <c r="N43" s="54"/>
      <c r="O43" s="54"/>
      <c r="P43" s="154"/>
      <c r="Q43" s="159">
        <f t="shared" si="5"/>
        <v>17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/>
      <c r="M44" s="57"/>
      <c r="N44" s="57"/>
      <c r="O44" s="57"/>
      <c r="P44" s="155"/>
      <c r="Q44" s="159">
        <f t="shared" si="5"/>
        <v>5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/>
      <c r="M45" s="60"/>
      <c r="N45" s="60"/>
      <c r="O45" s="60"/>
      <c r="P45" s="162"/>
      <c r="Q45" s="160">
        <f t="shared" si="5"/>
        <v>1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0</v>
      </c>
      <c r="M46" s="40">
        <f t="shared" si="6"/>
        <v>0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394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73" zoomScale="85" zoomScaleNormal="85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April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634</v>
      </c>
      <c r="J11" s="108">
        <f>SUM('Outputs Monthly'!N10:P10)</f>
        <v>0</v>
      </c>
      <c r="K11" s="109">
        <f>SUM(G11:J11)</f>
        <v>4581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1980</v>
      </c>
      <c r="I12" s="120">
        <v>625</v>
      </c>
      <c r="J12" s="121"/>
      <c r="K12" s="114">
        <f>SUM(G12:J12)</f>
        <v>4486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0.98580000000000001</v>
      </c>
      <c r="J13" s="117">
        <f t="shared" si="0"/>
        <v>1</v>
      </c>
      <c r="K13" s="118">
        <f t="shared" si="0"/>
        <v>0.97929999999999995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857</v>
      </c>
      <c r="J14" s="108">
        <f>SUM('Outputs Monthly'!N11:P11)</f>
        <v>0</v>
      </c>
      <c r="K14" s="109">
        <f>SUM(G14:J14)</f>
        <v>5444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2261</v>
      </c>
      <c r="I15" s="120">
        <v>848</v>
      </c>
      <c r="J15" s="121"/>
      <c r="K15" s="114">
        <f>SUM(G15:J15)</f>
        <v>5370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0.98950000000000005</v>
      </c>
      <c r="J16" s="117">
        <f t="shared" ref="J16" si="3">IF(J14=0,1,IFERROR(ROUND(J15/J14,4),0))</f>
        <v>1</v>
      </c>
      <c r="K16" s="118">
        <f t="shared" ref="K16" si="4">IF(K14=0,1,IFERROR(ROUND(K15/K14,4),0))</f>
        <v>0.98640000000000005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107</v>
      </c>
      <c r="J17" s="108">
        <f>SUM('Outputs Monthly'!N12:P12)</f>
        <v>0</v>
      </c>
      <c r="K17" s="109">
        <f>SUM(G17:J17)</f>
        <v>1020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495</v>
      </c>
      <c r="I18" s="120">
        <v>106</v>
      </c>
      <c r="J18" s="121"/>
      <c r="K18" s="114">
        <f>SUM(G18:J18)</f>
        <v>1003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0.99070000000000003</v>
      </c>
      <c r="J19" s="117">
        <f t="shared" ref="J19" si="7">IF(J17=0,1,IFERROR(ROUND(J18/J17,4),0))</f>
        <v>1</v>
      </c>
      <c r="K19" s="118">
        <f t="shared" ref="K19" si="8">IF(K17=0,1,IFERROR(ROUND(K18/K17,4),0))</f>
        <v>0.98329999999999995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774</v>
      </c>
      <c r="J20" s="108">
        <f>SUM('Outputs Monthly'!N13:P13)</f>
        <v>0</v>
      </c>
      <c r="K20" s="109">
        <f>SUM(G20:J20)</f>
        <v>5388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2162</v>
      </c>
      <c r="I21" s="120">
        <v>770</v>
      </c>
      <c r="J21" s="121"/>
      <c r="K21" s="114">
        <f>SUM(G21:J21)</f>
        <v>5321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0.99480000000000002</v>
      </c>
      <c r="J22" s="117">
        <f t="shared" ref="J22" si="11">IF(J20=0,1,IFERROR(ROUND(J21/J20,4),0))</f>
        <v>1</v>
      </c>
      <c r="K22" s="118">
        <f t="shared" ref="K22" si="12">IF(K20=0,1,IFERROR(ROUND(K21/K20,4),0))</f>
        <v>0.98760000000000003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283</v>
      </c>
      <c r="J23" s="108">
        <f>SUM('Outputs Monthly'!N14:P14)</f>
        <v>0</v>
      </c>
      <c r="K23" s="109">
        <f>SUM(G23:J23)</f>
        <v>1818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 t="s">
        <v>267</v>
      </c>
      <c r="Q23" s="239" t="s">
        <v>342</v>
      </c>
      <c r="R23" s="236"/>
      <c r="S23" s="242"/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535</v>
      </c>
      <c r="I24" s="120">
        <v>228</v>
      </c>
      <c r="J24" s="121"/>
      <c r="K24" s="114">
        <f>SUM(G24:J24)</f>
        <v>1258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0.80569999999999997</v>
      </c>
      <c r="J25" s="117">
        <f t="shared" ref="J25" si="15">IF(J23=0,1,IFERROR(ROUND(J24/J23,4),0))</f>
        <v>1</v>
      </c>
      <c r="K25" s="118">
        <f t="shared" ref="K25" si="16">IF(K23=0,1,IFERROR(ROUND(K24/K23,4),0))</f>
        <v>0.69199999999999995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759</v>
      </c>
      <c r="J26" s="108">
        <f>SUM('Outputs Monthly'!N15:P15)</f>
        <v>0</v>
      </c>
      <c r="K26" s="109">
        <f>SUM(G26:J26)</f>
        <v>5410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 t="s">
        <v>267</v>
      </c>
      <c r="Q26" s="239" t="s">
        <v>343</v>
      </c>
      <c r="R26" s="236"/>
      <c r="S26" s="242"/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1755</v>
      </c>
      <c r="I27" s="120">
        <v>704</v>
      </c>
      <c r="J27" s="121"/>
      <c r="K27" s="114">
        <f>SUM(G27:J27)</f>
        <v>4195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0.92749999999999999</v>
      </c>
      <c r="J28" s="117">
        <f t="shared" ref="J28" si="19">IF(J26=0,1,IFERROR(ROUND(J27/J26,4),0))</f>
        <v>1</v>
      </c>
      <c r="K28" s="118">
        <f t="shared" ref="K28" si="20">IF(K26=0,1,IFERROR(ROUND(K27/K26,4),0))</f>
        <v>0.77539999999999998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535</v>
      </c>
      <c r="J29" s="108">
        <f>SUM('Outputs Monthly'!N16:P16)</f>
        <v>0</v>
      </c>
      <c r="K29" s="109">
        <f>SUM(G29:J29)</f>
        <v>3757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1625</v>
      </c>
      <c r="I30" s="120">
        <v>530</v>
      </c>
      <c r="J30" s="121"/>
      <c r="K30" s="114">
        <f>SUM(G30:J30)</f>
        <v>3669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0.99070000000000003</v>
      </c>
      <c r="J31" s="117">
        <f t="shared" ref="J31" si="23">IF(J29=0,1,IFERROR(ROUND(J30/J29,4),0))</f>
        <v>1</v>
      </c>
      <c r="K31" s="118">
        <f t="shared" ref="K31" si="24">IF(K29=0,1,IFERROR(ROUND(K30/K29,4),0))</f>
        <v>0.97660000000000002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620</v>
      </c>
      <c r="J32" s="108">
        <f>SUM('Outputs Monthly'!N17:P17)</f>
        <v>0</v>
      </c>
      <c r="K32" s="109">
        <f>SUM(G32:J32)</f>
        <v>4044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1696</v>
      </c>
      <c r="I33" s="120">
        <v>615</v>
      </c>
      <c r="J33" s="121"/>
      <c r="K33" s="114">
        <f>SUM(G33:J33)</f>
        <v>3825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0.9919</v>
      </c>
      <c r="J34" s="117">
        <f t="shared" ref="J34" si="27">IF(J32=0,1,IFERROR(ROUND(J33/J32,4),0))</f>
        <v>1</v>
      </c>
      <c r="K34" s="118">
        <f t="shared" ref="K34" si="28">IF(K32=0,1,IFERROR(ROUND(K33/K32,4),0))</f>
        <v>0.94579999999999997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24</v>
      </c>
      <c r="J35" s="108">
        <f>SUM('Outputs Monthly'!N18:P18)</f>
        <v>0</v>
      </c>
      <c r="K35" s="109">
        <f>SUM(G35:J35)</f>
        <v>250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113</v>
      </c>
      <c r="I36" s="120">
        <v>24</v>
      </c>
      <c r="J36" s="121"/>
      <c r="K36" s="114">
        <f>SUM(G36:J36)</f>
        <v>250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4029</v>
      </c>
      <c r="J38" s="108">
        <f>SUM('Outputs Monthly'!N19:P19)</f>
        <v>0</v>
      </c>
      <c r="K38" s="109">
        <f>SUM(G38:J38)</f>
        <v>24981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10404</v>
      </c>
      <c r="I39" s="120">
        <v>4019</v>
      </c>
      <c r="J39" s="121"/>
      <c r="K39" s="114">
        <f>SUM(G39:J39)</f>
        <v>24895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0.99750000000000005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0.99660000000000004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93865</v>
      </c>
      <c r="I46" s="124">
        <v>29791</v>
      </c>
      <c r="J46" s="125"/>
      <c r="K46" s="109">
        <f>SUM(G46:J46)</f>
        <v>208641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92114</v>
      </c>
      <c r="I47" s="120">
        <v>29426</v>
      </c>
      <c r="J47" s="121"/>
      <c r="K47" s="114">
        <f>SUM(G47:J47)</f>
        <v>204435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0.98770000000000002</v>
      </c>
      <c r="J48" s="117">
        <f t="shared" ref="J48" si="39">IF(J46=0,1,IFERROR(ROUND(J47/J46,4),0))</f>
        <v>1</v>
      </c>
      <c r="K48" s="118">
        <f t="shared" ref="K48" si="40">IF(K46=0,1,IFERROR(ROUND(K47/K46,4),0))</f>
        <v>0.9798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43502</v>
      </c>
      <c r="I49" s="124">
        <v>15757</v>
      </c>
      <c r="J49" s="125"/>
      <c r="K49" s="109">
        <f>SUM(G49:J49)</f>
        <v>102934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42785</v>
      </c>
      <c r="I50" s="120">
        <v>15479</v>
      </c>
      <c r="J50" s="121"/>
      <c r="K50" s="114">
        <f>SUM(G50:J50)</f>
        <v>100703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0.98240000000000005</v>
      </c>
      <c r="J51" s="117">
        <f t="shared" ref="J51" si="43">IF(J49=0,1,IFERROR(ROUND(J50/J49,4),0))</f>
        <v>1</v>
      </c>
      <c r="K51" s="118">
        <f t="shared" ref="K51" si="44">IF(K49=0,1,IFERROR(ROUND(K50/K49,4),0))</f>
        <v>0.97829999999999995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19251</v>
      </c>
      <c r="I52" s="124">
        <v>4953</v>
      </c>
      <c r="J52" s="125"/>
      <c r="K52" s="109">
        <f>SUM(G52:J52)</f>
        <v>41323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19177</v>
      </c>
      <c r="I53" s="120">
        <v>4942</v>
      </c>
      <c r="J53" s="121"/>
      <c r="K53" s="114">
        <f>SUM(G53:J53)</f>
        <v>41116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0.99780000000000002</v>
      </c>
      <c r="J54" s="117">
        <f t="shared" ref="J54" si="47">IF(J52=0,1,IFERROR(ROUND(J53/J52,4),0))</f>
        <v>1</v>
      </c>
      <c r="K54" s="118">
        <f t="shared" ref="K54" si="48">IF(K52=0,1,IFERROR(ROUND(K53/K52,4),0))</f>
        <v>0.995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16999</v>
      </c>
      <c r="I55" s="124">
        <v>6050</v>
      </c>
      <c r="J55" s="125"/>
      <c r="K55" s="109">
        <f>SUM(G55:J55)</f>
        <v>40361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16358</v>
      </c>
      <c r="I56" s="120">
        <v>5782</v>
      </c>
      <c r="J56" s="121"/>
      <c r="K56" s="114">
        <f>SUM(G56:J56)</f>
        <v>38528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0.95569999999999999</v>
      </c>
      <c r="J57" s="117">
        <f t="shared" ref="J57" si="51">IF(J55=0,1,IFERROR(ROUND(J56/J55,4),0))</f>
        <v>1</v>
      </c>
      <c r="K57" s="118">
        <f t="shared" ref="K57" si="52">IF(K55=0,1,IFERROR(ROUND(K56/K55,4),0))</f>
        <v>0.9546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43061</v>
      </c>
      <c r="I58" s="124">
        <v>14413</v>
      </c>
      <c r="J58" s="125"/>
      <c r="K58" s="109">
        <f>SUM(G58:J58)</f>
        <v>93135</v>
      </c>
      <c r="L58" s="227"/>
      <c r="M58" s="230"/>
      <c r="N58" s="233"/>
      <c r="O58" s="230"/>
      <c r="P58" s="233"/>
      <c r="Q58" s="239"/>
      <c r="R58" s="236"/>
      <c r="S58" s="242"/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37768</v>
      </c>
      <c r="I59" s="120">
        <v>13131</v>
      </c>
      <c r="J59" s="121"/>
      <c r="K59" s="114">
        <f>SUM(G59:J59)</f>
        <v>84098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0.91110000000000002</v>
      </c>
      <c r="J60" s="117">
        <f t="shared" ref="J60" si="55">IF(J58=0,1,IFERROR(ROUND(J59/J58,4),0))</f>
        <v>1</v>
      </c>
      <c r="K60" s="118">
        <f t="shared" ref="K60" si="56">IF(K58=0,1,IFERROR(ROUND(K59/K58,4),0))</f>
        <v>0.90300000000000002</v>
      </c>
      <c r="L60" s="229"/>
      <c r="M60" s="232"/>
      <c r="N60" s="235"/>
      <c r="O60" s="232"/>
      <c r="P60" s="235"/>
      <c r="Q60" s="241"/>
      <c r="R60" s="238"/>
      <c r="S60" s="244"/>
    </row>
    <row r="61" spans="1:19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31048</v>
      </c>
      <c r="I61" s="124">
        <v>10465</v>
      </c>
      <c r="J61" s="125"/>
      <c r="K61" s="109">
        <f>SUM(G61:J61)</f>
        <v>69762</v>
      </c>
      <c r="L61" s="227"/>
      <c r="M61" s="230"/>
      <c r="N61" s="233" t="s">
        <v>267</v>
      </c>
      <c r="O61" s="230" t="s">
        <v>340</v>
      </c>
      <c r="P61" s="233"/>
      <c r="Q61" s="239"/>
      <c r="R61" s="236"/>
      <c r="S61" s="242"/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24361</v>
      </c>
      <c r="I62" s="120">
        <v>10273</v>
      </c>
      <c r="J62" s="121"/>
      <c r="K62" s="114">
        <f>SUM(G62:J62)</f>
        <v>59926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0.98170000000000002</v>
      </c>
      <c r="J63" s="117">
        <f t="shared" ref="J63" si="59">IF(J61=0,1,IFERROR(ROUND(J62/J61,4),0))</f>
        <v>1</v>
      </c>
      <c r="K63" s="118">
        <f t="shared" ref="K63" si="60">IF(K61=0,1,IFERROR(ROUND(K62/K61,4),0))</f>
        <v>0.85899999999999999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21455</v>
      </c>
      <c r="I64" s="124">
        <v>7031</v>
      </c>
      <c r="J64" s="125"/>
      <c r="K64" s="109">
        <f>SUM(G64:J64)</f>
        <v>47805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21348</v>
      </c>
      <c r="I65" s="120">
        <v>7004</v>
      </c>
      <c r="J65" s="121"/>
      <c r="K65" s="114">
        <f>SUM(G65:J65)</f>
        <v>47526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0.99619999999999997</v>
      </c>
      <c r="J66" s="117">
        <f t="shared" ref="J66" si="63">IF(J64=0,1,IFERROR(ROUND(J65/J64,4),0))</f>
        <v>1</v>
      </c>
      <c r="K66" s="118">
        <f t="shared" ref="K66" si="64">IF(K64=0,1,IFERROR(ROUND(K65/K64,4),0))</f>
        <v>0.99419999999999997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45426</v>
      </c>
      <c r="I67" s="124">
        <v>15656</v>
      </c>
      <c r="J67" s="125"/>
      <c r="K67" s="109">
        <f>SUM(G67:J67)</f>
        <v>105140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39738</v>
      </c>
      <c r="I68" s="120">
        <v>15306</v>
      </c>
      <c r="J68" s="121"/>
      <c r="K68" s="114">
        <f>SUM(G68:J68)</f>
        <v>94172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0.97760000000000002</v>
      </c>
      <c r="J69" s="117">
        <f t="shared" ref="J69" si="67">IF(J67=0,1,IFERROR(ROUND(J68/J67,4),0))</f>
        <v>1</v>
      </c>
      <c r="K69" s="118">
        <f t="shared" ref="K69" si="68">IF(K67=0,1,IFERROR(ROUND(K68/K67,4),0))</f>
        <v>0.89570000000000005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6979</v>
      </c>
      <c r="I70" s="124">
        <v>2209</v>
      </c>
      <c r="J70" s="125"/>
      <c r="K70" s="109">
        <f>SUM(G70:J70)</f>
        <v>16070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6936</v>
      </c>
      <c r="I71" s="120">
        <v>2204</v>
      </c>
      <c r="J71" s="121"/>
      <c r="K71" s="114">
        <f>SUM(G71:J71)</f>
        <v>16003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0.99770000000000003</v>
      </c>
      <c r="J72" s="117">
        <f t="shared" ref="J72" si="71">IF(J70=0,1,IFERROR(ROUND(J71/J70,4),0))</f>
        <v>1</v>
      </c>
      <c r="K72" s="118">
        <f t="shared" ref="K72" si="72">IF(K70=0,1,IFERROR(ROUND(K71/K70,4),0))</f>
        <v>0.99580000000000002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29196</v>
      </c>
      <c r="I73" s="124">
        <v>10209</v>
      </c>
      <c r="J73" s="125"/>
      <c r="K73" s="109">
        <f>SUM(G73:J73)</f>
        <v>66704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28571</v>
      </c>
      <c r="I74" s="120">
        <v>10018</v>
      </c>
      <c r="J74" s="121"/>
      <c r="K74" s="114">
        <f>SUM(G74:J74)</f>
        <v>65268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0.98129999999999995</v>
      </c>
      <c r="J75" s="117">
        <f t="shared" ref="J75" si="75">IF(J73=0,1,IFERROR(ROUND(J74/J73,4),0))</f>
        <v>1</v>
      </c>
      <c r="K75" s="118">
        <f t="shared" ref="K75" si="76">IF(K73=0,1,IFERROR(ROUND(K74/K73,4),0))</f>
        <v>0.97850000000000004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April</v>
      </c>
      <c r="C9" s="127" t="str">
        <f>IF('Sub Cases Monthly'!H4="",TEXT(EDATE(B5,-1),"MMMM"),'Sub Cases Monthly'!H4)</f>
        <v>April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April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Reports\Outputs\April\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0</v>
      </c>
      <c r="O22" s="141">
        <f>'Sub Cases Monthly'!M12</f>
        <v>0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0</v>
      </c>
      <c r="O23" s="141">
        <f>'Sub Cases Monthly'!M13</f>
        <v>0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0</v>
      </c>
      <c r="O24" s="141">
        <f>'Sub Cases Monthly'!M14</f>
        <v>0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0</v>
      </c>
      <c r="O25" s="141">
        <f>'Sub Cases Monthly'!M15</f>
        <v>0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0</v>
      </c>
      <c r="O26" s="141">
        <f>'Sub Cases Monthly'!M16</f>
        <v>0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0</v>
      </c>
      <c r="O27" s="141">
        <f>'Sub Cases Monthly'!M17</f>
        <v>0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0</v>
      </c>
      <c r="O29" s="141">
        <f>'Sub Cases Monthly'!M22</f>
        <v>0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0</v>
      </c>
      <c r="O30" s="141">
        <f>'Sub Cases Monthly'!M23</f>
        <v>0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0</v>
      </c>
      <c r="O31" s="141">
        <f>'Sub Cases Monthly'!M24</f>
        <v>0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0</v>
      </c>
      <c r="O35" s="141">
        <f>'Sub Cases Monthly'!M31</f>
        <v>0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0</v>
      </c>
      <c r="O37" s="141">
        <f>'Sub Cases Monthly'!M33</f>
        <v>0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0</v>
      </c>
      <c r="O39" s="141">
        <f>'Sub Cases Monthly'!M38</f>
        <v>0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0</v>
      </c>
      <c r="O40" s="141">
        <f>'Sub Cases Monthly'!M39</f>
        <v>0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0</v>
      </c>
      <c r="O41" s="141">
        <f>'Sub Cases Monthly'!M40</f>
        <v>0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0</v>
      </c>
      <c r="O42" s="141">
        <f>'Sub Cases Monthly'!M45</f>
        <v>0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0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0</v>
      </c>
      <c r="O44" s="141">
        <f>'Sub Cases Monthly'!M47</f>
        <v>0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0</v>
      </c>
      <c r="O46" s="141">
        <f>'Sub Cases Monthly'!M49</f>
        <v>0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0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0</v>
      </c>
      <c r="O48" s="141">
        <f>'Sub Cases Monthly'!M51</f>
        <v>0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0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0</v>
      </c>
      <c r="O50" s="141">
        <f>'Sub Cases Monthly'!M53</f>
        <v>0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0</v>
      </c>
      <c r="O51" s="141">
        <f>'Sub Cases Monthly'!M54</f>
        <v>0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0</v>
      </c>
      <c r="O52" s="141">
        <f>'Sub Cases Monthly'!M55</f>
        <v>0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0</v>
      </c>
      <c r="O53" s="141">
        <f>'Sub Cases Monthly'!M56</f>
        <v>0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0</v>
      </c>
      <c r="O55" s="141">
        <f>'Sub Cases Monthly'!M58</f>
        <v>0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0</v>
      </c>
      <c r="O57" s="141">
        <f>'Sub Cases Monthly'!M60</f>
        <v>0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0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0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0</v>
      </c>
      <c r="O62" s="141">
        <f>'Sub Cases Monthly'!M65</f>
        <v>0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0</v>
      </c>
      <c r="O64" s="141">
        <f>'Sub Cases Monthly'!M70</f>
        <v>0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0</v>
      </c>
      <c r="O65" s="141">
        <f>'Sub Cases Monthly'!M71</f>
        <v>0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0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0</v>
      </c>
      <c r="O67" s="141">
        <f>'Sub Cases Monthly'!M73</f>
        <v>0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0</v>
      </c>
      <c r="O68" s="141">
        <f>'Sub Cases Monthly'!M74</f>
        <v>0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0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0</v>
      </c>
      <c r="O73" s="141">
        <f>'Sub Cases Monthly'!M83</f>
        <v>0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0</v>
      </c>
      <c r="O74" s="141">
        <f>'Sub Cases Monthly'!M84</f>
        <v>0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0</v>
      </c>
      <c r="O76" s="141">
        <f>'Sub Cases Monthly'!M86</f>
        <v>0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0</v>
      </c>
      <c r="O77" s="141">
        <f>'Sub Cases Monthly'!M87</f>
        <v>0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0</v>
      </c>
      <c r="O78" s="141">
        <f>'Sub Cases Monthly'!M88</f>
        <v>0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0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0</v>
      </c>
      <c r="O80" s="141">
        <f>'Sub Cases Monthly'!M90</f>
        <v>0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0</v>
      </c>
      <c r="O81" s="141">
        <f>'Sub Cases Monthly'!M91</f>
        <v>0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0</v>
      </c>
      <c r="O82" s="141">
        <f>'Sub Cases Monthly'!M92</f>
        <v>0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0</v>
      </c>
      <c r="O84" s="141">
        <f>'Sub Cases Monthly'!M94</f>
        <v>0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0</v>
      </c>
      <c r="O89" s="141">
        <f>'Sub Cases Monthly'!M102</f>
        <v>0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0</v>
      </c>
      <c r="O90" s="141">
        <f>'Sub Cases Monthly'!M103</f>
        <v>0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0</v>
      </c>
      <c r="O91" s="141">
        <f>'Sub Cases Monthly'!M104</f>
        <v>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0</v>
      </c>
      <c r="O92" s="141">
        <f>'Sub Cases Monthly'!M105</f>
        <v>0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0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0</v>
      </c>
      <c r="O94" s="141">
        <f>'Sub Cases Monthly'!M107</f>
        <v>0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0</v>
      </c>
      <c r="O95" s="141">
        <f>'Sub Cases Monthly'!M108</f>
        <v>0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0</v>
      </c>
      <c r="O96" s="141">
        <f>'Sub Cases Monthly'!M109</f>
        <v>0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0</v>
      </c>
      <c r="O97" s="141">
        <f>'Sub Cases Monthly'!M110</f>
        <v>0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0</v>
      </c>
      <c r="O98" s="141">
        <f>'Sub Cases Monthly'!M111</f>
        <v>0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0</v>
      </c>
      <c r="O100" s="141">
        <f>'Sub Cases Monthly'!M117</f>
        <v>0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0</v>
      </c>
      <c r="O103" s="141">
        <f>'Sub Cases Monthly'!M120</f>
        <v>0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0</v>
      </c>
      <c r="O109" s="141">
        <f>'Sub Cases Monthly'!M129</f>
        <v>0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0</v>
      </c>
      <c r="O110" s="141">
        <f>'Outputs Monthly'!M23</f>
        <v>0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0</v>
      </c>
      <c r="O111" s="141">
        <f>'Outputs Monthly'!M24</f>
        <v>0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0</v>
      </c>
      <c r="O112" s="141">
        <f>'Outputs Monthly'!M25</f>
        <v>0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0</v>
      </c>
      <c r="O113" s="141">
        <f>'Outputs Monthly'!M26</f>
        <v>0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0</v>
      </c>
      <c r="O114" s="141">
        <f>'Outputs Monthly'!M27</f>
        <v>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0</v>
      </c>
      <c r="O115" s="141">
        <f>'Outputs Monthly'!M28</f>
        <v>0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0</v>
      </c>
      <c r="O116" s="141">
        <f>'Outputs Monthly'!M29</f>
        <v>0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0</v>
      </c>
      <c r="O117" s="141">
        <f>'Outputs Monthly'!M30</f>
        <v>0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0</v>
      </c>
      <c r="O118" s="141">
        <f>'Outputs Monthly'!M31</f>
        <v>0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0</v>
      </c>
      <c r="O120" s="141">
        <f>'Outputs Monthly'!M36</f>
        <v>0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0</v>
      </c>
      <c r="O121" s="141">
        <f>'Outputs Monthly'!M37</f>
        <v>0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0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0</v>
      </c>
      <c r="O123" s="141">
        <f>'Outputs Monthly'!M39</f>
        <v>0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0</v>
      </c>
      <c r="O124" s="141">
        <f>'Outputs Monthly'!M40</f>
        <v>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0</v>
      </c>
      <c r="O125" s="141">
        <f>'Outputs Monthly'!M41</f>
        <v>0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0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0</v>
      </c>
      <c r="O127" s="141">
        <f>'Outputs Monthly'!M43</f>
        <v>0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0</v>
      </c>
      <c r="O128" s="141">
        <f>'Outputs Monthly'!M44</f>
        <v>0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0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29791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15757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4953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6050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14413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10465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7031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15656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2209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10209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625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848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106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770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228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704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530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615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24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4019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29426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15479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4942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5782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13131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10273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7004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15306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2204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10018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0.98580000000000001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0.98950000000000005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0.99070000000000003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0.99480000000000002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0.80569999999999997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0.92749999999999999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0.99070000000000003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0.9919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0.99750000000000005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0.98770000000000002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0.98240000000000005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0.99780000000000002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0.95569999999999999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0.91110000000000002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0.98170000000000002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0.99619999999999997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0.97760000000000002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0.99770000000000003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0.98129999999999995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 t="str">
        <f>'Timeliness Quarterly'!P23</f>
        <v>Staffing - Internal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 t="str">
        <f>'Timeliness Quarterly'!P26</f>
        <v>Staffing - Internal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 t="str">
        <f>'Timeliness Quarterly'!Q23</f>
        <v>Spring Break and &amp; Training New Employees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 t="str">
        <f>'Timeliness Quarterly'!Q26</f>
        <v>Spring Break &amp; Training New Employees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2018-05-15T13:28:08Z</cp:lastPrinted>
  <dcterms:created xsi:type="dcterms:W3CDTF">1996-10-14T23:33:28Z</dcterms:created>
  <dcterms:modified xsi:type="dcterms:W3CDTF">2018-05-15T13:28:38Z</dcterms:modified>
</cp:coreProperties>
</file>