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 firstSheet="2" activeTab="8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26" i="8" l="1"/>
  <c r="N15" i="7" l="1"/>
  <c r="N7" i="6" l="1"/>
  <c r="H19" i="6"/>
  <c r="G19" i="4" l="1"/>
  <c r="G28" i="4"/>
  <c r="I28" i="3" l="1"/>
  <c r="F28" i="3"/>
  <c r="G19" i="2" l="1"/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2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N12" i="2"/>
  <c r="N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D28" i="4" l="1"/>
  <c r="E15" i="4"/>
  <c r="D19" i="3" l="1"/>
  <c r="L28" i="3"/>
  <c r="F19" i="2" l="1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7" i="12"/>
  <c r="M27" i="12"/>
  <c r="N26" i="12"/>
  <c r="M26" i="12"/>
  <c r="N25" i="12"/>
  <c r="M25" i="12"/>
  <c r="N24" i="12"/>
  <c r="M24" i="12"/>
  <c r="N22" i="12"/>
  <c r="M22" i="12"/>
  <c r="N21" i="12"/>
  <c r="M21" i="12"/>
  <c r="L19" i="12"/>
  <c r="L36" i="12" s="1"/>
  <c r="K19" i="12"/>
  <c r="K36" i="12" s="1"/>
  <c r="J19" i="12"/>
  <c r="J36" i="12" s="1"/>
  <c r="I19" i="12"/>
  <c r="I36" i="12" s="1"/>
  <c r="I51" i="12" s="1"/>
  <c r="H19" i="12"/>
  <c r="H36" i="12" s="1"/>
  <c r="G19" i="12"/>
  <c r="G36" i="12" s="1"/>
  <c r="F19" i="12"/>
  <c r="F36" i="12" s="1"/>
  <c r="E19" i="12"/>
  <c r="E36" i="12" s="1"/>
  <c r="E51" i="12" s="1"/>
  <c r="D19" i="12"/>
  <c r="D36" i="12" s="1"/>
  <c r="N18" i="12"/>
  <c r="M18" i="12"/>
  <c r="N17" i="12"/>
  <c r="M17" i="12"/>
  <c r="L15" i="12"/>
  <c r="L32" i="12" s="1"/>
  <c r="K15" i="12"/>
  <c r="J15" i="12"/>
  <c r="J32" i="12" s="1"/>
  <c r="I15" i="12"/>
  <c r="H15" i="12"/>
  <c r="H32" i="12" s="1"/>
  <c r="G15" i="12"/>
  <c r="F15" i="12"/>
  <c r="F32" i="12" s="1"/>
  <c r="E15" i="12"/>
  <c r="D15" i="12"/>
  <c r="D32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8" i="11"/>
  <c r="L40" i="11" s="1"/>
  <c r="K28" i="11"/>
  <c r="K40" i="11" s="1"/>
  <c r="J28" i="11"/>
  <c r="J40" i="11" s="1"/>
  <c r="I28" i="11"/>
  <c r="I40" i="11" s="1"/>
  <c r="H28" i="11"/>
  <c r="H40" i="11" s="1"/>
  <c r="G28" i="11"/>
  <c r="G40" i="11" s="1"/>
  <c r="F28" i="11"/>
  <c r="F40" i="11" s="1"/>
  <c r="E28" i="11"/>
  <c r="E40" i="11" s="1"/>
  <c r="D28" i="11"/>
  <c r="D40" i="11" s="1"/>
  <c r="N27" i="11"/>
  <c r="M27" i="11"/>
  <c r="N26" i="11"/>
  <c r="M26" i="11"/>
  <c r="N25" i="11"/>
  <c r="M25" i="11"/>
  <c r="N24" i="11"/>
  <c r="M24" i="11"/>
  <c r="N22" i="11"/>
  <c r="M22" i="11"/>
  <c r="N21" i="11"/>
  <c r="M21" i="11"/>
  <c r="L36" i="11"/>
  <c r="K19" i="11"/>
  <c r="K36" i="11" s="1"/>
  <c r="J19" i="11"/>
  <c r="J36" i="11" s="1"/>
  <c r="I19" i="11"/>
  <c r="I36" i="11" s="1"/>
  <c r="H19" i="11"/>
  <c r="H36" i="11" s="1"/>
  <c r="G19" i="11"/>
  <c r="G36" i="11" s="1"/>
  <c r="F19" i="11"/>
  <c r="F36" i="11" s="1"/>
  <c r="E19" i="11"/>
  <c r="E36" i="11" s="1"/>
  <c r="D19" i="11"/>
  <c r="D36" i="11" s="1"/>
  <c r="N18" i="11"/>
  <c r="M18" i="11"/>
  <c r="N17" i="11"/>
  <c r="M17" i="11"/>
  <c r="L15" i="11"/>
  <c r="K15" i="11"/>
  <c r="J15" i="11"/>
  <c r="J32" i="11" s="1"/>
  <c r="I15" i="11"/>
  <c r="H15" i="11"/>
  <c r="G15" i="11"/>
  <c r="F15" i="11"/>
  <c r="F32" i="11" s="1"/>
  <c r="E15" i="11"/>
  <c r="D15" i="11"/>
  <c r="N13" i="11"/>
  <c r="M13" i="11"/>
  <c r="M11" i="11"/>
  <c r="N10" i="11"/>
  <c r="M10" i="11"/>
  <c r="L8" i="11"/>
  <c r="K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M26" i="10"/>
  <c r="N25" i="10"/>
  <c r="M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M18" i="10"/>
  <c r="N17" i="10"/>
  <c r="M17" i="10"/>
  <c r="L15" i="10"/>
  <c r="L32" i="10" s="1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4" i="10"/>
  <c r="M14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36" i="6"/>
  <c r="G19" i="6"/>
  <c r="G36" i="6" s="1"/>
  <c r="F19" i="6"/>
  <c r="F36" i="6" s="1"/>
  <c r="E19" i="6"/>
  <c r="E36" i="6" s="1"/>
  <c r="E51" i="6" s="1"/>
  <c r="D19" i="6"/>
  <c r="D36" i="6" s="1"/>
  <c r="N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8" i="6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40" i="3"/>
  <c r="H28" i="3"/>
  <c r="H40" i="3" s="1"/>
  <c r="G28" i="3"/>
  <c r="G40" i="3" s="1"/>
  <c r="F40" i="3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0" i="12" l="1"/>
  <c r="I30" i="12"/>
  <c r="I44" i="12" s="1"/>
  <c r="N28" i="12"/>
  <c r="N40" i="12" s="1"/>
  <c r="N19" i="9"/>
  <c r="N36" i="9" s="1"/>
  <c r="N51" i="9" s="1"/>
  <c r="H30" i="3"/>
  <c r="H37" i="3" s="1"/>
  <c r="M28" i="12"/>
  <c r="M40" i="12" s="1"/>
  <c r="M28" i="1"/>
  <c r="I30" i="7"/>
  <c r="I41" i="7" s="1"/>
  <c r="M15" i="12"/>
  <c r="M19" i="11"/>
  <c r="M36" i="11" s="1"/>
  <c r="M51" i="11" s="1"/>
  <c r="N15" i="11"/>
  <c r="N32" i="11" s="1"/>
  <c r="D30" i="11"/>
  <c r="D37" i="11" s="1"/>
  <c r="H30" i="11"/>
  <c r="H33" i="11" s="1"/>
  <c r="L30" i="11"/>
  <c r="L41" i="11" s="1"/>
  <c r="E30" i="11"/>
  <c r="E33" i="11" s="1"/>
  <c r="I30" i="11"/>
  <c r="I44" i="11" s="1"/>
  <c r="M28" i="11"/>
  <c r="M40" i="11" s="1"/>
  <c r="M52" i="11" s="1"/>
  <c r="N28" i="11"/>
  <c r="N40" i="11" s="1"/>
  <c r="N52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2" i="11" s="1"/>
  <c r="F30" i="11"/>
  <c r="F37" i="11" s="1"/>
  <c r="E30" i="9"/>
  <c r="E44" i="9" s="1"/>
  <c r="M15" i="10"/>
  <c r="M32" i="10" s="1"/>
  <c r="N28" i="10"/>
  <c r="N40" i="10" s="1"/>
  <c r="N52" i="10" s="1"/>
  <c r="J30" i="11"/>
  <c r="J37" i="11" s="1"/>
  <c r="N19" i="12"/>
  <c r="N36" i="12" s="1"/>
  <c r="N51" i="12" s="1"/>
  <c r="M15" i="6"/>
  <c r="M32" i="6" s="1"/>
  <c r="N15" i="10"/>
  <c r="N32" i="10" s="1"/>
  <c r="N19" i="10"/>
  <c r="N36" i="10" s="1"/>
  <c r="N51" i="10" s="1"/>
  <c r="N19" i="11"/>
  <c r="N36" i="11" s="1"/>
  <c r="N51" i="11" s="1"/>
  <c r="M19" i="12"/>
  <c r="M36" i="12" s="1"/>
  <c r="M51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32" i="7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2" i="12" s="1"/>
  <c r="N24" i="13"/>
  <c r="N22" i="13"/>
  <c r="F51" i="12"/>
  <c r="D50" i="12"/>
  <c r="J51" i="12"/>
  <c r="N52" i="12"/>
  <c r="I52" i="12"/>
  <c r="H50" i="12"/>
  <c r="F52" i="12"/>
  <c r="E41" i="12"/>
  <c r="E37" i="12"/>
  <c r="E44" i="12"/>
  <c r="I37" i="12"/>
  <c r="D51" i="12"/>
  <c r="H51" i="12"/>
  <c r="L51" i="12"/>
  <c r="G52" i="12"/>
  <c r="K52" i="12"/>
  <c r="M32" i="12"/>
  <c r="F50" i="12"/>
  <c r="J50" i="12"/>
  <c r="M52" i="12"/>
  <c r="D52" i="12"/>
  <c r="H52" i="12"/>
  <c r="L52" i="12"/>
  <c r="E52" i="12"/>
  <c r="L50" i="12"/>
  <c r="G51" i="12"/>
  <c r="K51" i="12"/>
  <c r="J52" i="12"/>
  <c r="F30" i="12"/>
  <c r="F33" i="12" s="1"/>
  <c r="J30" i="12"/>
  <c r="G32" i="12"/>
  <c r="K32" i="12"/>
  <c r="G30" i="12"/>
  <c r="G33" i="12" s="1"/>
  <c r="K30" i="12"/>
  <c r="K33" i="12" s="1"/>
  <c r="E33" i="12"/>
  <c r="I33" i="12"/>
  <c r="D30" i="12"/>
  <c r="H30" i="12"/>
  <c r="L30" i="12"/>
  <c r="E32" i="12"/>
  <c r="I32" i="12"/>
  <c r="J33" i="12"/>
  <c r="K51" i="11"/>
  <c r="D51" i="11"/>
  <c r="H51" i="11"/>
  <c r="L51" i="11"/>
  <c r="G52" i="11"/>
  <c r="K52" i="11"/>
  <c r="G51" i="11"/>
  <c r="J52" i="11"/>
  <c r="F50" i="11"/>
  <c r="J50" i="11"/>
  <c r="E51" i="11"/>
  <c r="I51" i="11"/>
  <c r="D52" i="11"/>
  <c r="H52" i="11"/>
  <c r="L52" i="11"/>
  <c r="F52" i="11"/>
  <c r="E52" i="11"/>
  <c r="I52" i="11"/>
  <c r="G32" i="11"/>
  <c r="K32" i="11"/>
  <c r="F51" i="11"/>
  <c r="J51" i="11"/>
  <c r="G30" i="11"/>
  <c r="K30" i="11"/>
  <c r="K33" i="11" s="1"/>
  <c r="D32" i="11"/>
  <c r="H32" i="11"/>
  <c r="L32" i="11"/>
  <c r="E32" i="11"/>
  <c r="I32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L34" i="12" l="1"/>
  <c r="H38" i="12"/>
  <c r="I41" i="12"/>
  <c r="E41" i="10"/>
  <c r="H34" i="6"/>
  <c r="D38" i="12"/>
  <c r="J42" i="12"/>
  <c r="F42" i="12"/>
  <c r="D34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0" i="12"/>
  <c r="M41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4" i="11"/>
  <c r="L33" i="11"/>
  <c r="J33" i="11"/>
  <c r="J41" i="11"/>
  <c r="J44" i="11"/>
  <c r="I33" i="11"/>
  <c r="I37" i="11"/>
  <c r="I41" i="11"/>
  <c r="H44" i="11"/>
  <c r="H37" i="11"/>
  <c r="H41" i="11"/>
  <c r="F44" i="11"/>
  <c r="F33" i="11"/>
  <c r="F41" i="11"/>
  <c r="D33" i="11"/>
  <c r="D44" i="11"/>
  <c r="D41" i="11"/>
  <c r="F38" i="11"/>
  <c r="L37" i="11"/>
  <c r="M30" i="11"/>
  <c r="M33" i="11" s="1"/>
  <c r="E44" i="11"/>
  <c r="J34" i="11"/>
  <c r="E37" i="11"/>
  <c r="E41" i="11"/>
  <c r="J42" i="10"/>
  <c r="M30" i="10"/>
  <c r="M44" i="10" s="1"/>
  <c r="I33" i="10"/>
  <c r="E33" i="10"/>
  <c r="E37" i="10"/>
  <c r="H38" i="10"/>
  <c r="I37" i="10"/>
  <c r="H42" i="10"/>
  <c r="D34" i="3"/>
  <c r="F34" i="9"/>
  <c r="J42" i="11"/>
  <c r="J34" i="12"/>
  <c r="H34" i="10"/>
  <c r="L42" i="12"/>
  <c r="H34" i="12"/>
  <c r="D42" i="10"/>
  <c r="F38" i="10"/>
  <c r="J38" i="11"/>
  <c r="L38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1" i="12"/>
  <c r="L37" i="12"/>
  <c r="L44" i="12"/>
  <c r="L33" i="12"/>
  <c r="G44" i="12"/>
  <c r="G41" i="12"/>
  <c r="G37" i="12"/>
  <c r="F37" i="12"/>
  <c r="F44" i="12"/>
  <c r="F41" i="12"/>
  <c r="H42" i="12"/>
  <c r="F34" i="12"/>
  <c r="J38" i="12"/>
  <c r="H41" i="12"/>
  <c r="H37" i="12"/>
  <c r="H44" i="12"/>
  <c r="H33" i="12"/>
  <c r="K50" i="12"/>
  <c r="K34" i="12"/>
  <c r="F38" i="12"/>
  <c r="I50" i="12"/>
  <c r="I34" i="12" s="1"/>
  <c r="D41" i="12"/>
  <c r="D37" i="12"/>
  <c r="D44" i="12"/>
  <c r="D33" i="12"/>
  <c r="N30" i="12"/>
  <c r="G50" i="12"/>
  <c r="G34" i="12" s="1"/>
  <c r="D42" i="12"/>
  <c r="E50" i="12"/>
  <c r="E34" i="12"/>
  <c r="K44" i="12"/>
  <c r="K41" i="12"/>
  <c r="K37" i="12"/>
  <c r="J37" i="12"/>
  <c r="J44" i="12"/>
  <c r="J41" i="12"/>
  <c r="M50" i="12"/>
  <c r="M34" i="12" s="1"/>
  <c r="N50" i="12"/>
  <c r="N34" i="12" s="1"/>
  <c r="N50" i="11"/>
  <c r="N34" i="11" s="1"/>
  <c r="I50" i="11"/>
  <c r="I34" i="11" s="1"/>
  <c r="L50" i="11"/>
  <c r="L34" i="11" s="1"/>
  <c r="G44" i="11"/>
  <c r="G41" i="11"/>
  <c r="G37" i="11"/>
  <c r="F42" i="11"/>
  <c r="M50" i="11"/>
  <c r="K44" i="11"/>
  <c r="K41" i="11"/>
  <c r="K37" i="11"/>
  <c r="E50" i="11"/>
  <c r="H50" i="11"/>
  <c r="H34" i="11" s="1"/>
  <c r="K50" i="11"/>
  <c r="G33" i="11"/>
  <c r="F34" i="11"/>
  <c r="D50" i="11"/>
  <c r="D34" i="11" s="1"/>
  <c r="G50" i="11"/>
  <c r="G34" i="11" s="1"/>
  <c r="N30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 s="1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4" i="12" l="1"/>
  <c r="M37" i="12"/>
  <c r="M33" i="12"/>
  <c r="H27" i="13"/>
  <c r="M37" i="9"/>
  <c r="M41" i="9"/>
  <c r="M41" i="2"/>
  <c r="M37" i="11"/>
  <c r="M41" i="11"/>
  <c r="M44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7" i="12"/>
  <c r="N44" i="12"/>
  <c r="N41" i="12"/>
  <c r="N33" i="12"/>
  <c r="N42" i="12"/>
  <c r="N38" i="12"/>
  <c r="I42" i="12"/>
  <c r="I38" i="12"/>
  <c r="M38" i="12"/>
  <c r="M42" i="12"/>
  <c r="E42" i="12"/>
  <c r="E38" i="12"/>
  <c r="G42" i="12"/>
  <c r="G38" i="12"/>
  <c r="K42" i="12"/>
  <c r="K38" i="12"/>
  <c r="M38" i="11"/>
  <c r="M42" i="11"/>
  <c r="K38" i="11"/>
  <c r="K42" i="11"/>
  <c r="E42" i="11"/>
  <c r="E38" i="11"/>
  <c r="M34" i="11"/>
  <c r="D42" i="11"/>
  <c r="D38" i="11"/>
  <c r="H38" i="11"/>
  <c r="H42" i="11"/>
  <c r="N37" i="11"/>
  <c r="N44" i="11"/>
  <c r="N41" i="11"/>
  <c r="N33" i="11"/>
  <c r="I42" i="11"/>
  <c r="I38" i="11"/>
  <c r="G42" i="11"/>
  <c r="G38" i="11"/>
  <c r="K34" i="11"/>
  <c r="E34" i="11"/>
  <c r="L38" i="11"/>
  <c r="L42" i="11"/>
  <c r="N38" i="11"/>
  <c r="N42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I15" i="1"/>
  <c r="I14" i="13" s="1"/>
  <c r="H15" i="1"/>
  <c r="H14" i="13" s="1"/>
  <c r="H15" i="13" s="1"/>
  <c r="G15" i="1"/>
  <c r="F15" i="1"/>
  <c r="E15" i="1"/>
  <c r="E14" i="13" s="1"/>
  <c r="E15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K14" i="13"/>
  <c r="K15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F14" i="13"/>
  <c r="F15" i="13" s="1"/>
  <c r="D15" i="13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L36" i="13"/>
  <c r="L30" i="13"/>
  <c r="J36" i="13"/>
  <c r="J30" i="13"/>
  <c r="I19" i="13"/>
  <c r="H36" i="13"/>
  <c r="H30" i="13"/>
  <c r="D19" i="13"/>
  <c r="G51" i="13"/>
  <c r="K51" i="13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H51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D36" i="13"/>
  <c r="D30" i="13"/>
  <c r="I36" i="13"/>
  <c r="I30" i="13"/>
  <c r="L51" i="13"/>
  <c r="E51" i="13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I51" i="13"/>
  <c r="M51" i="13"/>
  <c r="N33" i="1"/>
  <c r="N44" i="1"/>
  <c r="N37" i="1"/>
  <c r="N33" i="13" l="1"/>
  <c r="N41" i="13"/>
  <c r="N37" i="13"/>
  <c r="N44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I38" i="1"/>
  <c r="I42" i="1"/>
  <c r="I34" i="1"/>
  <c r="L41" i="1"/>
  <c r="L50" i="1" s="1"/>
  <c r="L34" i="1" s="1"/>
  <c r="N38" i="13"/>
  <c r="N42" i="13"/>
  <c r="M50" i="13"/>
  <c r="M34" i="13" s="1"/>
  <c r="N32" i="1"/>
  <c r="G50" i="13" l="1"/>
  <c r="G34" i="13" s="1"/>
  <c r="I38" i="13"/>
  <c r="I42" i="13"/>
  <c r="L42" i="13"/>
  <c r="L38" i="13"/>
  <c r="M42" i="13"/>
  <c r="M38" i="13"/>
  <c r="L42" i="1"/>
  <c r="L38" i="1"/>
  <c r="M32" i="1"/>
  <c r="M50" i="1" s="1"/>
  <c r="N50" i="1"/>
  <c r="G42" i="13" l="1"/>
  <c r="G38" i="13"/>
  <c r="N42" i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<sst xmlns="http://schemas.openxmlformats.org/spreadsheetml/2006/main" count="584" uniqueCount="42">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</sst>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2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v>0</v>
      </c>
      <c r="N11" s="2">
        <f t="shared" ref="N11:N13" si="3">SUM(D11:L11)</f>
        <v>0</v>
      </c>
    </row>
    <row r="12" spans="1:14" x14ac:dyDescent="0.25">
      <c r="A12" s="18" t="s">
        <v>39</v>
      </c>
      <c r="B12" s="14">
        <v>4</v>
      </c>
      <c r="M12" s="2">
        <v>0</v>
      </c>
      <c r="N12" s="2">
        <f t="shared" si="3"/>
        <v>0</v>
      </c>
    </row>
    <row r="13" spans="1:14" x14ac:dyDescent="0.25">
      <c r="A13" s="18" t="s">
        <v>40</v>
      </c>
      <c r="B13" s="14">
        <v>4</v>
      </c>
      <c r="M13" s="2">
        <v>0</v>
      </c>
      <c r="N13" s="2">
        <f t="shared" si="3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0</v>
      </c>
      <c r="E15" s="9">
        <f t="shared" si="4"/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5">SUM(I17:L17)</f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si="5"/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7">SUM(F17:F18)</f>
        <v>0</v>
      </c>
      <c r="G19" s="9">
        <f t="shared" si="7"/>
        <v>0</v>
      </c>
      <c r="H19" s="9">
        <f t="shared" si="7"/>
        <v>0</v>
      </c>
      <c r="I19" s="9">
        <f t="shared" si="7"/>
        <v>0</v>
      </c>
      <c r="J19" s="9">
        <f t="shared" si="7"/>
        <v>0</v>
      </c>
      <c r="K19" s="9">
        <f t="shared" si="7"/>
        <v>0</v>
      </c>
      <c r="L19" s="9">
        <f t="shared" si="7"/>
        <v>0</v>
      </c>
      <c r="M19" s="9">
        <f t="shared" si="7"/>
        <v>0</v>
      </c>
      <c r="N19" s="9">
        <f t="shared" si="7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8">SUM(I21:L21)</f>
        <v>0</v>
      </c>
      <c r="N21" s="2">
        <f t="shared" ref="N21:N27" si="9">SUM(D21:L21)</f>
        <v>0</v>
      </c>
    </row>
    <row r="22" spans="1:14" x14ac:dyDescent="0.25">
      <c r="A22" s="7" t="s">
        <v>22</v>
      </c>
      <c r="B22" s="14">
        <v>11</v>
      </c>
      <c r="M22" s="2">
        <f t="shared" si="8"/>
        <v>0</v>
      </c>
      <c r="N22" s="2">
        <f t="shared" si="9"/>
        <v>0</v>
      </c>
    </row>
    <row r="23" spans="1:14" x14ac:dyDescent="0.25">
      <c r="A23" s="4" t="s">
        <v>18</v>
      </c>
      <c r="B23" s="14"/>
      <c r="M23" s="2">
        <v>0</v>
      </c>
      <c r="N23" s="2">
        <f t="shared" si="9"/>
        <v>0</v>
      </c>
    </row>
    <row r="24" spans="1:14" x14ac:dyDescent="0.25">
      <c r="A24" s="4" t="s">
        <v>36</v>
      </c>
      <c r="B24" s="14">
        <v>5</v>
      </c>
      <c r="M24" s="2">
        <f t="shared" si="8"/>
        <v>0</v>
      </c>
      <c r="N24" s="2">
        <f t="shared" si="9"/>
        <v>0</v>
      </c>
    </row>
    <row r="25" spans="1:14" x14ac:dyDescent="0.25">
      <c r="A25" s="18" t="s">
        <v>34</v>
      </c>
      <c r="B25" s="14">
        <v>6</v>
      </c>
      <c r="M25" s="2">
        <f t="shared" si="8"/>
        <v>0</v>
      </c>
      <c r="N25" s="2">
        <f t="shared" si="9"/>
        <v>0</v>
      </c>
    </row>
    <row r="26" spans="1:14" x14ac:dyDescent="0.25">
      <c r="A26" s="18" t="s">
        <v>17</v>
      </c>
      <c r="B26" s="14">
        <v>8</v>
      </c>
      <c r="M26" s="2">
        <f t="shared" si="8"/>
        <v>0</v>
      </c>
      <c r="N26" s="2">
        <f t="shared" si="9"/>
        <v>0</v>
      </c>
    </row>
    <row r="27" spans="1:14" x14ac:dyDescent="0.25">
      <c r="A27" s="18" t="s">
        <v>37</v>
      </c>
      <c r="B27" s="14">
        <v>9</v>
      </c>
      <c r="M27" s="2">
        <f t="shared" si="8"/>
        <v>0</v>
      </c>
      <c r="N27" s="2">
        <f t="shared" si="9"/>
        <v>0</v>
      </c>
    </row>
    <row r="28" spans="1:14" x14ac:dyDescent="0.25">
      <c r="A28" s="5" t="s">
        <v>25</v>
      </c>
      <c r="B28" s="5"/>
      <c r="D28" s="9">
        <f t="shared" ref="D28:N28" si="10">SUM(D21:D27)</f>
        <v>0</v>
      </c>
      <c r="E28" s="9">
        <f t="shared" si="10"/>
        <v>0</v>
      </c>
      <c r="F28" s="9">
        <f t="shared" si="10"/>
        <v>0</v>
      </c>
      <c r="G28" s="9">
        <f t="shared" si="10"/>
        <v>0</v>
      </c>
      <c r="H28" s="9">
        <f t="shared" si="10"/>
        <v>0</v>
      </c>
      <c r="I28" s="9">
        <f t="shared" si="10"/>
        <v>0</v>
      </c>
      <c r="J28" s="9">
        <f t="shared" si="10"/>
        <v>0</v>
      </c>
      <c r="K28" s="9">
        <f t="shared" si="10"/>
        <v>0</v>
      </c>
      <c r="L28" s="9">
        <f t="shared" si="10"/>
        <v>0</v>
      </c>
      <c r="M28" s="9">
        <f t="shared" si="10"/>
        <v>0</v>
      </c>
      <c r="N28" s="9">
        <f t="shared" si="10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  <c r="H30" s="9">
        <f t="shared" si="11"/>
        <v>0</v>
      </c>
      <c r="I30" s="9">
        <f t="shared" si="11"/>
        <v>0</v>
      </c>
      <c r="J30" s="9">
        <f t="shared" si="11"/>
        <v>0</v>
      </c>
      <c r="K30" s="9">
        <f t="shared" si="11"/>
        <v>0</v>
      </c>
      <c r="L30" s="9">
        <f t="shared" si="11"/>
        <v>0</v>
      </c>
      <c r="M30" s="9">
        <f t="shared" si="11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0</v>
      </c>
      <c r="E32" s="2">
        <f t="shared" si="12"/>
        <v>0</v>
      </c>
      <c r="F32" s="2">
        <f t="shared" si="12"/>
        <v>0</v>
      </c>
      <c r="G32" s="2">
        <f t="shared" si="12"/>
        <v>0</v>
      </c>
      <c r="H32" s="2">
        <f t="shared" si="12"/>
        <v>0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0</v>
      </c>
      <c r="M32" s="2">
        <f t="shared" si="12"/>
        <v>0</v>
      </c>
      <c r="N32" s="11">
        <f t="shared" si="12"/>
        <v>0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</v>
      </c>
      <c r="E33" s="13">
        <f t="shared" si="13"/>
        <v>0</v>
      </c>
      <c r="F33" s="13">
        <f t="shared" si="13"/>
        <v>0</v>
      </c>
      <c r="G33" s="13">
        <f t="shared" si="13"/>
        <v>0</v>
      </c>
      <c r="H33" s="13">
        <f t="shared" si="13"/>
        <v>0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</v>
      </c>
      <c r="M33" s="13">
        <f t="shared" si="13"/>
        <v>0</v>
      </c>
      <c r="N33" s="13">
        <f t="shared" si="13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4">RANK(E32,E$50:E$52)</f>
        <v>1</v>
      </c>
      <c r="F34" s="2">
        <f t="shared" si="14"/>
        <v>1</v>
      </c>
      <c r="G34" s="2">
        <f t="shared" si="14"/>
        <v>1</v>
      </c>
      <c r="H34" s="2">
        <f t="shared" si="14"/>
        <v>1</v>
      </c>
      <c r="I34" s="2">
        <f t="shared" si="14"/>
        <v>1</v>
      </c>
      <c r="J34" s="2">
        <f t="shared" si="14"/>
        <v>1</v>
      </c>
      <c r="K34" s="2">
        <f t="shared" si="14"/>
        <v>1</v>
      </c>
      <c r="L34" s="2">
        <f t="shared" si="14"/>
        <v>1</v>
      </c>
      <c r="M34" s="2">
        <f t="shared" si="14"/>
        <v>1</v>
      </c>
      <c r="N34" s="2">
        <f t="shared" si="14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15"/>
        <v>0</v>
      </c>
      <c r="M36" s="2">
        <f t="shared" si="15"/>
        <v>0</v>
      </c>
      <c r="N36" s="11">
        <f t="shared" si="15"/>
        <v>0</v>
      </c>
    </row>
    <row r="37" spans="1:14" x14ac:dyDescent="0.25">
      <c r="A37" s="8" t="s">
        <v>28</v>
      </c>
      <c r="B37" s="8"/>
      <c r="D37" s="13">
        <f t="shared" ref="D37:N37" si="16">IF(D30&gt;0,D19/D30,0)</f>
        <v>0</v>
      </c>
      <c r="E37" s="13">
        <f t="shared" si="16"/>
        <v>0</v>
      </c>
      <c r="F37" s="13">
        <f t="shared" si="16"/>
        <v>0</v>
      </c>
      <c r="G37" s="13">
        <f t="shared" si="16"/>
        <v>0</v>
      </c>
      <c r="H37" s="13">
        <f t="shared" si="16"/>
        <v>0</v>
      </c>
      <c r="I37" s="13">
        <f t="shared" si="16"/>
        <v>0</v>
      </c>
      <c r="J37" s="13">
        <f t="shared" si="16"/>
        <v>0</v>
      </c>
      <c r="K37" s="13">
        <f t="shared" si="16"/>
        <v>0</v>
      </c>
      <c r="L37" s="13">
        <f t="shared" si="16"/>
        <v>0</v>
      </c>
      <c r="M37" s="13">
        <f t="shared" si="16"/>
        <v>0</v>
      </c>
      <c r="N37" s="13">
        <f t="shared" si="16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7">RANK(E36,E$50:E$52)</f>
        <v>1</v>
      </c>
      <c r="F38" s="2">
        <f t="shared" si="17"/>
        <v>1</v>
      </c>
      <c r="G38" s="2">
        <f t="shared" si="17"/>
        <v>1</v>
      </c>
      <c r="H38" s="2">
        <f t="shared" si="17"/>
        <v>1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0</v>
      </c>
      <c r="E40" s="2">
        <f t="shared" si="18"/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si="18"/>
        <v>0</v>
      </c>
      <c r="M40" s="2">
        <f t="shared" si="18"/>
        <v>0</v>
      </c>
      <c r="N40" s="11">
        <f t="shared" si="18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19">IF(E30&gt;0,E28/E30,0)</f>
        <v>0</v>
      </c>
      <c r="F41" s="13">
        <f t="shared" si="19"/>
        <v>0</v>
      </c>
      <c r="G41" s="13">
        <f t="shared" si="19"/>
        <v>0</v>
      </c>
      <c r="H41" s="13">
        <f t="shared" si="19"/>
        <v>0</v>
      </c>
      <c r="I41" s="13">
        <f t="shared" si="19"/>
        <v>0</v>
      </c>
      <c r="J41" s="13">
        <f t="shared" si="19"/>
        <v>0</v>
      </c>
      <c r="K41" s="13">
        <f t="shared" si="19"/>
        <v>0</v>
      </c>
      <c r="L41" s="13">
        <f t="shared" si="19"/>
        <v>0</v>
      </c>
      <c r="M41" s="13">
        <f t="shared" si="19"/>
        <v>0</v>
      </c>
      <c r="N41" s="13">
        <f t="shared" si="1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1</v>
      </c>
      <c r="J42" s="2">
        <f t="shared" si="20"/>
        <v>1</v>
      </c>
      <c r="K42" s="2">
        <f t="shared" si="20"/>
        <v>1</v>
      </c>
      <c r="L42" s="2">
        <f t="shared" si="20"/>
        <v>1</v>
      </c>
      <c r="M42" s="2">
        <f t="shared" si="20"/>
        <v>1</v>
      </c>
      <c r="N42" s="2">
        <f t="shared" si="20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0</v>
      </c>
      <c r="E44" s="11">
        <f t="shared" si="21"/>
        <v>0</v>
      </c>
      <c r="F44" s="11">
        <f t="shared" si="21"/>
        <v>0</v>
      </c>
      <c r="G44" s="11">
        <f t="shared" si="21"/>
        <v>0</v>
      </c>
      <c r="H44" s="11">
        <f t="shared" si="21"/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1">
        <f t="shared" si="21"/>
        <v>0</v>
      </c>
      <c r="N44" s="11">
        <f t="shared" si="21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2">E32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D36</f>
        <v>0</v>
      </c>
      <c r="E51">
        <f t="shared" ref="E51:N51" si="23">E36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  <row r="52" spans="4:14" x14ac:dyDescent="0.25">
      <c r="D52">
        <f>D40</f>
        <v>0</v>
      </c>
      <c r="E52">
        <f t="shared" ref="E52:N52" si="24">E40</f>
        <v>0</v>
      </c>
      <c r="F52">
        <f t="shared" si="24"/>
        <v>0</v>
      </c>
      <c r="G52">
        <f t="shared" si="24"/>
        <v>0</v>
      </c>
      <c r="H52">
        <f t="shared" si="24"/>
        <v>0</v>
      </c>
      <c r="I52">
        <f t="shared" si="24"/>
        <v>0</v>
      </c>
      <c r="J52">
        <f t="shared" si="24"/>
        <v>0</v>
      </c>
      <c r="K52">
        <f t="shared" si="24"/>
        <v>0</v>
      </c>
      <c r="L52">
        <f t="shared" si="24"/>
        <v>0</v>
      </c>
      <c r="M52">
        <f t="shared" si="24"/>
        <v>0</v>
      </c>
      <c r="N52" s="10">
        <f t="shared" si="24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3" si="1">SUM(I10:L10)</f>
        <v>0</v>
      </c>
      <c r="N10" s="2">
        <f t="shared" ref="N10:N13" si="2">SUM(D10:L10)</f>
        <v>0</v>
      </c>
    </row>
    <row r="11" spans="1:14" x14ac:dyDescent="0.25">
      <c r="A11" s="4" t="s">
        <v>38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8" t="s">
        <v>39</v>
      </c>
      <c r="B12" s="14">
        <v>4</v>
      </c>
      <c r="M12" s="2">
        <f t="shared" si="1"/>
        <v>0</v>
      </c>
      <c r="N12" s="2">
        <v>8</v>
      </c>
    </row>
    <row r="13" spans="1:14" x14ac:dyDescent="0.25">
      <c r="A13" s="18" t="s">
        <v>40</v>
      </c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 t="s">
        <v>41</v>
      </c>
      <c r="B14" s="14">
        <v>4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N15" si="5">SUM(D10:D13)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8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v>14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v>0</v>
      </c>
      <c r="N23" s="2">
        <f>SUM(D23:M23)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14</v>
      </c>
      <c r="M30" s="9">
        <f t="shared" si="12"/>
        <v>0</v>
      </c>
      <c r="N30" s="19">
        <f>SUM(D30:L30)</f>
        <v>14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IF(D15&gt;0,AVERAGE(D10:D13),0)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0.5714285714285714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 t="e">
        <f t="shared" si="15"/>
        <v>#DIV/0!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 t="e">
        <f t="shared" si="16"/>
        <v>#DIV/0!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1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 t="e">
        <f t="shared" si="18"/>
        <v>#DIV/0!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 t="e">
        <f t="shared" si="21"/>
        <v>#DIV/0!</v>
      </c>
      <c r="M42" s="2">
        <f t="shared" si="21"/>
        <v>1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1.0769230769230769</v>
      </c>
      <c r="M44" s="11">
        <f t="shared" si="22"/>
        <v>0</v>
      </c>
      <c r="N44" s="11">
        <f t="shared" si="22"/>
        <v>1.0769230769230769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2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 t="e">
        <f t="shared" si="24"/>
        <v>#DIV/0!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ref="M23" si="11">SUM(I23:L23)</f>
        <v>0</v>
      </c>
      <c r="N23" s="2">
        <f t="shared" ref="N23" si="12">SUM(D23:L23)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3">SUM(D21:D27)</f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9">
        <f t="shared" si="13"/>
        <v>0</v>
      </c>
      <c r="L28" s="9">
        <f t="shared" si="13"/>
        <v>0</v>
      </c>
      <c r="M28" s="9">
        <f t="shared" si="13"/>
        <v>0</v>
      </c>
      <c r="N28" s="9">
        <f t="shared" si="13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4">D15+D19+D28</f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9">
        <f t="shared" si="14"/>
        <v>0</v>
      </c>
      <c r="I30" s="9">
        <f t="shared" si="14"/>
        <v>0</v>
      </c>
      <c r="J30" s="9">
        <f t="shared" si="14"/>
        <v>0</v>
      </c>
      <c r="K30" s="9">
        <f t="shared" si="14"/>
        <v>0</v>
      </c>
      <c r="L30" s="9">
        <f t="shared" si="14"/>
        <v>0</v>
      </c>
      <c r="M30" s="9">
        <f t="shared" si="14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5">IF(D15&gt;0,AVERAGE(D10:D14),0)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11">
        <f t="shared" si="15"/>
        <v>0</v>
      </c>
    </row>
    <row r="33" spans="1:14" x14ac:dyDescent="0.25">
      <c r="A33" s="8" t="s">
        <v>28</v>
      </c>
      <c r="B33" s="8"/>
      <c r="D33" s="13">
        <f t="shared" ref="D33:N33" si="16">IF(OR(D15&gt;0,D30&gt;0),D15/D30,0)</f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7">RANK(E32,E$50:E$52)</f>
        <v>1</v>
      </c>
      <c r="F34" s="2">
        <f t="shared" si="17"/>
        <v>1</v>
      </c>
      <c r="G34" s="2">
        <f t="shared" si="17"/>
        <v>1</v>
      </c>
      <c r="H34" s="2">
        <f t="shared" si="17"/>
        <v>1</v>
      </c>
      <c r="I34" s="2">
        <f t="shared" si="17"/>
        <v>1</v>
      </c>
      <c r="J34" s="2">
        <f t="shared" si="17"/>
        <v>1</v>
      </c>
      <c r="K34" s="2">
        <f t="shared" si="17"/>
        <v>1</v>
      </c>
      <c r="L34" s="2">
        <f t="shared" si="17"/>
        <v>1</v>
      </c>
      <c r="M34" s="2">
        <f t="shared" si="17"/>
        <v>1</v>
      </c>
      <c r="N34" s="2">
        <f t="shared" si="17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8">IF(D19&gt;0,AVERAGE(D17:D18),0)</f>
        <v>0</v>
      </c>
      <c r="E36" s="2">
        <f t="shared" si="18"/>
        <v>0</v>
      </c>
      <c r="F36" s="2">
        <f t="shared" si="18"/>
        <v>0</v>
      </c>
      <c r="G36" s="2">
        <f t="shared" si="18"/>
        <v>0</v>
      </c>
      <c r="H36" s="2">
        <f t="shared" si="18"/>
        <v>0</v>
      </c>
      <c r="I36" s="2">
        <f t="shared" si="18"/>
        <v>0</v>
      </c>
      <c r="J36" s="2">
        <f t="shared" si="18"/>
        <v>0</v>
      </c>
      <c r="K36" s="2">
        <f t="shared" si="18"/>
        <v>0</v>
      </c>
      <c r="L36" s="2">
        <f t="shared" si="18"/>
        <v>0</v>
      </c>
      <c r="M36" s="2">
        <f t="shared" si="18"/>
        <v>0</v>
      </c>
      <c r="N36" s="11">
        <f t="shared" si="18"/>
        <v>0</v>
      </c>
    </row>
    <row r="37" spans="1:14" x14ac:dyDescent="0.25">
      <c r="A37" s="8" t="s">
        <v>28</v>
      </c>
      <c r="B37" s="8"/>
      <c r="D37" s="13">
        <f t="shared" ref="D37:N37" si="19">IF(D30&gt;0,D19/D30,0)</f>
        <v>0</v>
      </c>
      <c r="E37" s="13">
        <f t="shared" si="19"/>
        <v>0</v>
      </c>
      <c r="F37" s="13">
        <f t="shared" si="19"/>
        <v>0</v>
      </c>
      <c r="G37" s="13">
        <f t="shared" si="19"/>
        <v>0</v>
      </c>
      <c r="H37" s="13">
        <f t="shared" si="19"/>
        <v>0</v>
      </c>
      <c r="I37" s="13">
        <f t="shared" si="19"/>
        <v>0</v>
      </c>
      <c r="J37" s="13">
        <f t="shared" si="19"/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si="19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20">RANK(E36,E$50:E$52)</f>
        <v>1</v>
      </c>
      <c r="F38" s="2">
        <f t="shared" si="20"/>
        <v>1</v>
      </c>
      <c r="G38" s="2">
        <f t="shared" si="20"/>
        <v>1</v>
      </c>
      <c r="H38" s="2">
        <f t="shared" si="20"/>
        <v>1</v>
      </c>
      <c r="I38" s="2">
        <f t="shared" si="20"/>
        <v>1</v>
      </c>
      <c r="J38" s="2">
        <f t="shared" si="20"/>
        <v>1</v>
      </c>
      <c r="K38" s="2">
        <f t="shared" si="20"/>
        <v>1</v>
      </c>
      <c r="L38" s="2">
        <f t="shared" si="20"/>
        <v>1</v>
      </c>
      <c r="M38" s="2">
        <f t="shared" si="20"/>
        <v>1</v>
      </c>
      <c r="N38" s="2">
        <f t="shared" si="20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1">IF(D28&gt;0,AVERAGE(D21:D27),0)</f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11">
        <f t="shared" si="21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2">IF(E30&gt;0,E28/E30,0)</f>
        <v>0</v>
      </c>
      <c r="F41" s="13">
        <f t="shared" si="22"/>
        <v>0</v>
      </c>
      <c r="G41" s="13">
        <f t="shared" si="22"/>
        <v>0</v>
      </c>
      <c r="H41" s="13">
        <f t="shared" si="22"/>
        <v>0</v>
      </c>
      <c r="I41" s="13">
        <f t="shared" si="22"/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3">RANK(E40,E$50:E$52)</f>
        <v>1</v>
      </c>
      <c r="F42" s="2">
        <f t="shared" si="23"/>
        <v>1</v>
      </c>
      <c r="G42" s="2">
        <f t="shared" si="23"/>
        <v>1</v>
      </c>
      <c r="H42" s="2">
        <f t="shared" si="23"/>
        <v>1</v>
      </c>
      <c r="I42" s="2">
        <f t="shared" si="23"/>
        <v>1</v>
      </c>
      <c r="J42" s="2">
        <f t="shared" si="23"/>
        <v>1</v>
      </c>
      <c r="K42" s="2">
        <f t="shared" si="23"/>
        <v>1</v>
      </c>
      <c r="L42" s="2">
        <f t="shared" si="23"/>
        <v>1</v>
      </c>
      <c r="M42" s="2">
        <f t="shared" si="23"/>
        <v>1</v>
      </c>
      <c r="N42" s="2">
        <f t="shared" si="23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4">D30/COUNTA($B$9:$B$27)</f>
        <v>0</v>
      </c>
      <c r="E44" s="11">
        <f t="shared" si="24"/>
        <v>0</v>
      </c>
      <c r="F44" s="11">
        <f t="shared" si="24"/>
        <v>0</v>
      </c>
      <c r="G44" s="11">
        <f t="shared" si="24"/>
        <v>0</v>
      </c>
      <c r="H44" s="11">
        <f t="shared" si="24"/>
        <v>0</v>
      </c>
      <c r="I44" s="11">
        <f t="shared" si="24"/>
        <v>0</v>
      </c>
      <c r="J44" s="11">
        <f t="shared" si="24"/>
        <v>0</v>
      </c>
      <c r="K44" s="11">
        <f t="shared" si="24"/>
        <v>0</v>
      </c>
      <c r="L44" s="11">
        <f t="shared" si="24"/>
        <v>0</v>
      </c>
      <c r="M44" s="11">
        <f t="shared" si="24"/>
        <v>0</v>
      </c>
      <c r="N44" s="11">
        <f t="shared" si="24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5">E32</f>
        <v>0</v>
      </c>
      <c r="F50">
        <f t="shared" si="25"/>
        <v>0</v>
      </c>
      <c r="G50">
        <f t="shared" si="25"/>
        <v>0</v>
      </c>
      <c r="H50">
        <f t="shared" si="25"/>
        <v>0</v>
      </c>
      <c r="I50">
        <f t="shared" si="25"/>
        <v>0</v>
      </c>
      <c r="J50">
        <f t="shared" si="25"/>
        <v>0</v>
      </c>
      <c r="K50">
        <f t="shared" si="25"/>
        <v>0</v>
      </c>
      <c r="L50">
        <f t="shared" si="25"/>
        <v>0</v>
      </c>
      <c r="M50">
        <f t="shared" si="25"/>
        <v>0</v>
      </c>
      <c r="N50" s="10">
        <f t="shared" si="25"/>
        <v>0</v>
      </c>
    </row>
    <row r="51" spans="4:14" x14ac:dyDescent="0.25">
      <c r="D51">
        <f>D36</f>
        <v>0</v>
      </c>
      <c r="E51">
        <f t="shared" ref="E51:N51" si="26">E36</f>
        <v>0</v>
      </c>
      <c r="F51">
        <f t="shared" si="26"/>
        <v>0</v>
      </c>
      <c r="G51">
        <f t="shared" si="26"/>
        <v>0</v>
      </c>
      <c r="H51">
        <f t="shared" si="26"/>
        <v>0</v>
      </c>
      <c r="I51">
        <f t="shared" si="26"/>
        <v>0</v>
      </c>
      <c r="J51">
        <f t="shared" si="26"/>
        <v>0</v>
      </c>
      <c r="K51">
        <f t="shared" si="26"/>
        <v>0</v>
      </c>
      <c r="L51">
        <f t="shared" si="26"/>
        <v>0</v>
      </c>
      <c r="M51">
        <f t="shared" si="26"/>
        <v>0</v>
      </c>
      <c r="N51" s="10">
        <f t="shared" si="26"/>
        <v>0</v>
      </c>
    </row>
    <row r="52" spans="4:14" x14ac:dyDescent="0.25">
      <c r="D52">
        <f>D40</f>
        <v>0</v>
      </c>
      <c r="E52">
        <f t="shared" ref="E52:N52" si="27">E40</f>
        <v>0</v>
      </c>
      <c r="F52">
        <f t="shared" si="27"/>
        <v>0</v>
      </c>
      <c r="G52">
        <f t="shared" si="27"/>
        <v>0</v>
      </c>
      <c r="H52">
        <f t="shared" si="27"/>
        <v>0</v>
      </c>
      <c r="I52">
        <f t="shared" si="27"/>
        <v>0</v>
      </c>
      <c r="J52">
        <f t="shared" si="27"/>
        <v>0</v>
      </c>
      <c r="K52">
        <f t="shared" si="27"/>
        <v>0</v>
      </c>
      <c r="L52">
        <f t="shared" si="27"/>
        <v>0</v>
      </c>
      <c r="M52">
        <f t="shared" si="27"/>
        <v>0</v>
      </c>
      <c r="N52" s="10">
        <f t="shared" si="27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S18" sqref="S18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282</v>
      </c>
      <c r="E7">
        <f>SUM(January:December!E7)</f>
        <v>32</v>
      </c>
      <c r="F7">
        <f>SUM(January:December!F7)</f>
        <v>28</v>
      </c>
      <c r="G7">
        <f>SUM(January:December!G7)</f>
        <v>18</v>
      </c>
      <c r="H7">
        <f>SUM(January:December!H7)</f>
        <v>2</v>
      </c>
      <c r="I7">
        <f>SUM(January:December!I7)</f>
        <v>13</v>
      </c>
      <c r="J7">
        <f>SUM(January:December!J7)</f>
        <v>5</v>
      </c>
      <c r="K7">
        <f>SUM(January:December!K7)</f>
        <v>11</v>
      </c>
      <c r="L7">
        <f>SUM(January:December!L7)</f>
        <v>5</v>
      </c>
      <c r="M7" s="2">
        <f>SUM(I7:L7)</f>
        <v>34</v>
      </c>
      <c r="N7" s="2">
        <f>SUM(D7:L7)</f>
        <v>396</v>
      </c>
    </row>
    <row r="8" spans="1:14" ht="14.45" customHeight="1" x14ac:dyDescent="0.25">
      <c r="A8" s="5" t="s">
        <v>16</v>
      </c>
      <c r="B8" s="5"/>
      <c r="D8" s="9">
        <f>D7</f>
        <v>282</v>
      </c>
      <c r="E8" s="9">
        <f t="shared" ref="E8:N8" si="0">E7</f>
        <v>32</v>
      </c>
      <c r="F8" s="9">
        <f t="shared" si="0"/>
        <v>28</v>
      </c>
      <c r="G8" s="9">
        <f t="shared" si="0"/>
        <v>18</v>
      </c>
      <c r="H8" s="9">
        <f t="shared" si="0"/>
        <v>2</v>
      </c>
      <c r="I8" s="9">
        <f t="shared" si="0"/>
        <v>13</v>
      </c>
      <c r="J8" s="9">
        <f t="shared" si="0"/>
        <v>5</v>
      </c>
      <c r="K8" s="9">
        <f t="shared" si="0"/>
        <v>11</v>
      </c>
      <c r="L8" s="9">
        <f t="shared" si="0"/>
        <v>5</v>
      </c>
      <c r="M8" s="9">
        <f t="shared" si="0"/>
        <v>34</v>
      </c>
      <c r="N8" s="9">
        <f t="shared" si="0"/>
        <v>396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702</v>
      </c>
      <c r="E10">
        <f>SUM(January:December!E10)</f>
        <v>583</v>
      </c>
      <c r="F10">
        <f>SUM(January:December!F10)</f>
        <v>148</v>
      </c>
      <c r="G10">
        <f>SUM(January:December!G10)</f>
        <v>316</v>
      </c>
      <c r="H10">
        <f>SUM(January:December!H10)</f>
        <v>197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1946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88</v>
      </c>
      <c r="M11" s="2">
        <f t="shared" ref="M11:M13" si="3">SUM(I11:L11)</f>
        <v>88</v>
      </c>
      <c r="N11" s="2">
        <f t="shared" ref="N11:N13" si="4">SUM(D11:L11)</f>
        <v>88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87</v>
      </c>
      <c r="M12" s="2">
        <f t="shared" si="3"/>
        <v>87</v>
      </c>
      <c r="N12" s="2">
        <f t="shared" si="4"/>
        <v>87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3</v>
      </c>
      <c r="M13" s="2">
        <f t="shared" si="3"/>
        <v>3</v>
      </c>
      <c r="N13" s="2">
        <f t="shared" si="4"/>
        <v>3</v>
      </c>
    </row>
    <row r="14" spans="1:14" x14ac:dyDescent="0.25">
      <c r="A14" s="4" t="s">
        <v>41</v>
      </c>
      <c r="B14" s="14">
        <v>4</v>
      </c>
      <c r="D14">
        <f>SUM(January:December!D15)</f>
        <v>702</v>
      </c>
      <c r="E14">
        <f>SUM(January:December!E15)</f>
        <v>583</v>
      </c>
      <c r="F14">
        <f>SUM(January:December!F15)</f>
        <v>148</v>
      </c>
      <c r="G14">
        <f>SUM(January:December!G15)</f>
        <v>316</v>
      </c>
      <c r="H14">
        <f>SUM(January:December!H15)</f>
        <v>197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273</v>
      </c>
      <c r="M14" s="2">
        <f t="shared" si="1"/>
        <v>273</v>
      </c>
      <c r="N14" s="2">
        <f t="shared" si="2"/>
        <v>2219</v>
      </c>
    </row>
    <row r="15" spans="1:14" x14ac:dyDescent="0.25">
      <c r="A15" s="5" t="s">
        <v>19</v>
      </c>
      <c r="B15" s="6"/>
      <c r="D15" s="9">
        <f t="shared" ref="D15:N15" si="5">SUM(D10:D14)</f>
        <v>1404</v>
      </c>
      <c r="E15" s="9">
        <f t="shared" si="5"/>
        <v>1166</v>
      </c>
      <c r="F15" s="9">
        <f t="shared" si="5"/>
        <v>296</v>
      </c>
      <c r="G15" s="9">
        <f t="shared" si="5"/>
        <v>632</v>
      </c>
      <c r="H15" s="9">
        <f t="shared" si="5"/>
        <v>394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451</v>
      </c>
      <c r="M15" s="9">
        <f t="shared" si="5"/>
        <v>451</v>
      </c>
      <c r="N15" s="9">
        <f t="shared" si="5"/>
        <v>4343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0</v>
      </c>
      <c r="E17">
        <f>SUM(January:December!E18)</f>
        <v>0</v>
      </c>
      <c r="F17">
        <f>SUM(January:December!F18)</f>
        <v>0</v>
      </c>
      <c r="G17">
        <f>SUM(January:December!G18)</f>
        <v>0</v>
      </c>
      <c r="H17">
        <f>SUM(January:December!H18)</f>
        <v>13</v>
      </c>
      <c r="I17">
        <f>SUM(January:December!I18)</f>
        <v>1945</v>
      </c>
      <c r="J17">
        <f>SUM(January:December!J18)</f>
        <v>940</v>
      </c>
      <c r="K17">
        <f>SUM(January:December!K18)</f>
        <v>708</v>
      </c>
      <c r="L17">
        <f>SUM(January:December!L18)</f>
        <v>241</v>
      </c>
      <c r="M17" s="2">
        <f t="shared" ref="M17" si="6">SUM(I17:L17)</f>
        <v>3834</v>
      </c>
      <c r="N17" s="2">
        <f t="shared" ref="N17" si="7">SUM(D17:L17)</f>
        <v>3847</v>
      </c>
    </row>
    <row r="18" spans="1:14" x14ac:dyDescent="0.25">
      <c r="A18" s="4" t="s">
        <v>20</v>
      </c>
      <c r="B18" s="14">
        <v>7</v>
      </c>
      <c r="D18">
        <f>SUM(January:December!D19)</f>
        <v>660</v>
      </c>
      <c r="E18">
        <f>SUM(January:December!E19)</f>
        <v>417</v>
      </c>
      <c r="F18">
        <f>SUM(January:December!F19)</f>
        <v>145</v>
      </c>
      <c r="G18">
        <f>SUM(January:December!G19)</f>
        <v>84</v>
      </c>
      <c r="H18">
        <f>SUM(January:December!H19)</f>
        <v>68</v>
      </c>
      <c r="I18">
        <f>SUM(January:December!I19)</f>
        <v>1945</v>
      </c>
      <c r="J18">
        <f>SUM(January:December!J19)</f>
        <v>940</v>
      </c>
      <c r="K18">
        <f>SUM(January:December!K19)</f>
        <v>708</v>
      </c>
      <c r="L18">
        <f>SUM(January:December!L19)</f>
        <v>255</v>
      </c>
      <c r="M18" s="2">
        <f t="shared" ref="M18" si="8">SUM(I18:L18)</f>
        <v>3848</v>
      </c>
      <c r="N18" s="2">
        <f t="shared" ref="N18" si="9">SUM(D18:L18)</f>
        <v>5222</v>
      </c>
    </row>
    <row r="19" spans="1:14" x14ac:dyDescent="0.25">
      <c r="A19" s="5" t="s">
        <v>21</v>
      </c>
      <c r="B19" s="6"/>
      <c r="D19" s="9">
        <f>SUM(D17:D18)</f>
        <v>660</v>
      </c>
      <c r="E19" s="9">
        <f>SUM(E17:E18)</f>
        <v>417</v>
      </c>
      <c r="F19" s="9">
        <f t="shared" ref="F19:N19" si="10">SUM(F17:F18)</f>
        <v>145</v>
      </c>
      <c r="G19" s="9">
        <f t="shared" si="10"/>
        <v>84</v>
      </c>
      <c r="H19" s="9">
        <f t="shared" si="10"/>
        <v>81</v>
      </c>
      <c r="I19" s="9">
        <f t="shared" si="10"/>
        <v>3890</v>
      </c>
      <c r="J19" s="9">
        <f t="shared" si="10"/>
        <v>1880</v>
      </c>
      <c r="K19" s="9">
        <f t="shared" si="10"/>
        <v>1416</v>
      </c>
      <c r="L19" s="9">
        <f t="shared" si="10"/>
        <v>496</v>
      </c>
      <c r="M19" s="9">
        <f t="shared" si="10"/>
        <v>7682</v>
      </c>
      <c r="N19" s="9">
        <f t="shared" si="10"/>
        <v>9069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638</v>
      </c>
      <c r="E21">
        <f>SUM(January:December!E22)</f>
        <v>445</v>
      </c>
      <c r="F21">
        <f>SUM(January:December!F22)</f>
        <v>201</v>
      </c>
      <c r="G21">
        <f>SUM(January:December!G22)</f>
        <v>132</v>
      </c>
      <c r="H21">
        <f>SUM(January:December!H22)</f>
        <v>112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1528</v>
      </c>
    </row>
    <row r="22" spans="1:14" x14ac:dyDescent="0.25">
      <c r="A22" s="7" t="s">
        <v>22</v>
      </c>
      <c r="B22" s="14">
        <v>11</v>
      </c>
      <c r="D22">
        <f>SUM(January:December!D23)</f>
        <v>548</v>
      </c>
      <c r="E22">
        <f>SUM(January:December!E23)</f>
        <v>472</v>
      </c>
      <c r="F22">
        <f>SUM(January:December!F23)</f>
        <v>167</v>
      </c>
      <c r="G22">
        <f>SUM(January:December!G23)</f>
        <v>132</v>
      </c>
      <c r="H22">
        <f>SUM(January:December!H23)</f>
        <v>56</v>
      </c>
      <c r="I22">
        <f>SUM(January:December!I23)</f>
        <v>0</v>
      </c>
      <c r="J22">
        <f>SUM(January:December!J23)</f>
        <v>0</v>
      </c>
      <c r="K22">
        <f>SUM(January:December!K23)</f>
        <v>0</v>
      </c>
      <c r="L22">
        <f>SUM(January:December!L23)</f>
        <v>0</v>
      </c>
      <c r="M22" s="2">
        <f t="shared" si="11"/>
        <v>0</v>
      </c>
      <c r="N22" s="2">
        <f t="shared" si="12"/>
        <v>1375</v>
      </c>
    </row>
    <row r="23" spans="1:14" x14ac:dyDescent="0.25">
      <c r="A23" s="4" t="s">
        <v>18</v>
      </c>
      <c r="B23" s="14"/>
      <c r="D23">
        <f>SUM(January:December!D25)</f>
        <v>582</v>
      </c>
      <c r="E23">
        <f>SUM(January:December!E25)</f>
        <v>429</v>
      </c>
      <c r="F23">
        <f>SUM(January:December!F25)</f>
        <v>159</v>
      </c>
      <c r="G23">
        <f>SUM(January:December!G25)</f>
        <v>157</v>
      </c>
      <c r="H23">
        <f>SUM(January:December!H25)</f>
        <v>53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1380</v>
      </c>
    </row>
    <row r="24" spans="1:14" x14ac:dyDescent="0.25">
      <c r="A24" s="4" t="s">
        <v>36</v>
      </c>
      <c r="B24" s="14">
        <v>5</v>
      </c>
      <c r="D24">
        <f>SUM(January:December!D26)</f>
        <v>138</v>
      </c>
      <c r="E24">
        <f>SUM(January:December!E26)</f>
        <v>122</v>
      </c>
      <c r="F24">
        <f>SUM(January:December!F26)</f>
        <v>37</v>
      </c>
      <c r="G24">
        <f>SUM(January:December!G26)</f>
        <v>41</v>
      </c>
      <c r="H24">
        <f>SUM(January:December!H26)</f>
        <v>20</v>
      </c>
      <c r="I24">
        <f>SUM(January:December!I26)</f>
        <v>2040</v>
      </c>
      <c r="J24">
        <f>SUM(January:December!J26)</f>
        <v>668</v>
      </c>
      <c r="K24">
        <f>SUM(January:December!K26)</f>
        <v>706</v>
      </c>
      <c r="L24">
        <f>SUM(January:December!L26)</f>
        <v>285</v>
      </c>
      <c r="M24" s="2">
        <f t="shared" si="11"/>
        <v>3699</v>
      </c>
      <c r="N24" s="2">
        <f t="shared" si="12"/>
        <v>4057</v>
      </c>
    </row>
    <row r="25" spans="1:14" x14ac:dyDescent="0.25">
      <c r="A25" s="18" t="s">
        <v>34</v>
      </c>
      <c r="B25" s="14">
        <v>6</v>
      </c>
      <c r="D25">
        <f>SUM(January:December!D27)</f>
        <v>598</v>
      </c>
      <c r="E25">
        <f>SUM(January:December!E27)</f>
        <v>375</v>
      </c>
      <c r="F25">
        <f>SUM(January:December!F27)</f>
        <v>191</v>
      </c>
      <c r="G25">
        <f>SUM(January:December!G27)</f>
        <v>143</v>
      </c>
      <c r="H25">
        <f>SUM(January:December!H27)</f>
        <v>83</v>
      </c>
      <c r="I25">
        <f>SUM(January:December!I27)</f>
        <v>0</v>
      </c>
      <c r="J25">
        <f>SUM(January:December!J27)</f>
        <v>0</v>
      </c>
      <c r="K25">
        <f>SUM(January:December!K27)</f>
        <v>0</v>
      </c>
      <c r="L25">
        <f>SUM(January:December!L27)</f>
        <v>0</v>
      </c>
      <c r="M25" s="2">
        <f t="shared" si="11"/>
        <v>0</v>
      </c>
      <c r="N25" s="2">
        <f t="shared" si="12"/>
        <v>1390</v>
      </c>
    </row>
    <row r="26" spans="1:14" x14ac:dyDescent="0.25">
      <c r="A26" s="18" t="s">
        <v>17</v>
      </c>
      <c r="B26" s="14">
        <v>8</v>
      </c>
      <c r="D26">
        <f>SUM(January:December!D28)</f>
        <v>3582</v>
      </c>
      <c r="E26">
        <f>SUM(January:December!E28)</f>
        <v>2614</v>
      </c>
      <c r="F26">
        <f>SUM(January:December!F28)</f>
        <v>1057</v>
      </c>
      <c r="G26">
        <f>SUM(January:December!G28)</f>
        <v>860</v>
      </c>
      <c r="H26">
        <f>SUM(January:December!H28)</f>
        <v>466</v>
      </c>
      <c r="I26">
        <f>SUM(January:December!I28)</f>
        <v>2421</v>
      </c>
      <c r="J26">
        <f>SUM(January:December!J28)</f>
        <v>910</v>
      </c>
      <c r="K26">
        <f>SUM(January:December!K28)</f>
        <v>844</v>
      </c>
      <c r="L26">
        <f>SUM(January:December!L28)</f>
        <v>390</v>
      </c>
      <c r="M26" s="2">
        <f t="shared" si="11"/>
        <v>4565</v>
      </c>
      <c r="N26" s="2">
        <f t="shared" si="12"/>
        <v>13144</v>
      </c>
    </row>
    <row r="27" spans="1:14" x14ac:dyDescent="0.25">
      <c r="A27" s="18" t="s">
        <v>37</v>
      </c>
      <c r="B27" s="14">
        <v>9</v>
      </c>
      <c r="D27">
        <f>SUM(January:December!D30)</f>
        <v>4440</v>
      </c>
      <c r="E27">
        <f>SUM(January:December!E30)</f>
        <v>3201</v>
      </c>
      <c r="F27">
        <f>SUM(January:December!F30)</f>
        <v>1203</v>
      </c>
      <c r="G27">
        <f>SUM(January:December!G30)</f>
        <v>1112</v>
      </c>
      <c r="H27">
        <f>SUM(January:December!H30)</f>
        <v>636</v>
      </c>
      <c r="I27">
        <f>SUM(January:December!I30)</f>
        <v>3934</v>
      </c>
      <c r="J27">
        <f>SUM(January:December!J30)</f>
        <v>1609</v>
      </c>
      <c r="K27">
        <f>SUM(January:December!K30)</f>
        <v>1390</v>
      </c>
      <c r="L27">
        <f>SUM(January:December!L30)</f>
        <v>819</v>
      </c>
      <c r="M27" s="2">
        <f t="shared" si="11"/>
        <v>7752</v>
      </c>
      <c r="N27" s="2">
        <f t="shared" si="12"/>
        <v>18344</v>
      </c>
    </row>
    <row r="28" spans="1:14" x14ac:dyDescent="0.25">
      <c r="A28" s="5" t="s">
        <v>25</v>
      </c>
      <c r="B28" s="5"/>
      <c r="D28" s="9">
        <f t="shared" ref="D28:N28" si="15">SUM(D21:D27)</f>
        <v>10526</v>
      </c>
      <c r="E28" s="9">
        <f t="shared" si="15"/>
        <v>7658</v>
      </c>
      <c r="F28" s="9">
        <f t="shared" si="15"/>
        <v>3015</v>
      </c>
      <c r="G28" s="9">
        <f t="shared" si="15"/>
        <v>2577</v>
      </c>
      <c r="H28" s="9">
        <f t="shared" si="15"/>
        <v>1426</v>
      </c>
      <c r="I28" s="9">
        <f t="shared" si="15"/>
        <v>8395</v>
      </c>
      <c r="J28" s="9">
        <f t="shared" si="15"/>
        <v>3187</v>
      </c>
      <c r="K28" s="9">
        <f t="shared" si="15"/>
        <v>2940</v>
      </c>
      <c r="L28" s="9">
        <f t="shared" si="15"/>
        <v>1494</v>
      </c>
      <c r="M28" s="9">
        <f t="shared" si="15"/>
        <v>16016</v>
      </c>
      <c r="N28" s="9">
        <f t="shared" si="15"/>
        <v>41218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12590</v>
      </c>
      <c r="E30" s="9">
        <f t="shared" si="16"/>
        <v>9241</v>
      </c>
      <c r="F30" s="9">
        <f t="shared" si="16"/>
        <v>3456</v>
      </c>
      <c r="G30" s="9">
        <f t="shared" si="16"/>
        <v>3293</v>
      </c>
      <c r="H30" s="9">
        <f t="shared" si="16"/>
        <v>1901</v>
      </c>
      <c r="I30" s="9">
        <f t="shared" si="16"/>
        <v>12285</v>
      </c>
      <c r="J30" s="9">
        <f t="shared" si="16"/>
        <v>5067</v>
      </c>
      <c r="K30" s="9">
        <f t="shared" si="16"/>
        <v>4356</v>
      </c>
      <c r="L30" s="9">
        <f t="shared" si="16"/>
        <v>2441</v>
      </c>
      <c r="M30" s="9">
        <f t="shared" si="16"/>
        <v>24149</v>
      </c>
      <c r="N30" s="19">
        <f>SUM(D30:L30)</f>
        <v>54630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280.8</v>
      </c>
      <c r="E32" s="2">
        <f t="shared" si="17"/>
        <v>233.2</v>
      </c>
      <c r="F32" s="2">
        <f t="shared" si="17"/>
        <v>59.2</v>
      </c>
      <c r="G32" s="2">
        <f t="shared" si="17"/>
        <v>126.4</v>
      </c>
      <c r="H32" s="2">
        <f t="shared" si="17"/>
        <v>78.8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90.2</v>
      </c>
      <c r="M32" s="2">
        <f t="shared" si="17"/>
        <v>90.2</v>
      </c>
      <c r="N32" s="11">
        <f t="shared" si="17"/>
        <v>868.6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0.11151707704527403</v>
      </c>
      <c r="E33" s="13">
        <f t="shared" si="18"/>
        <v>0.12617682069040148</v>
      </c>
      <c r="F33" s="13">
        <f t="shared" si="18"/>
        <v>8.5648148148148154E-2</v>
      </c>
      <c r="G33" s="13">
        <f t="shared" si="18"/>
        <v>0.19192225933798968</v>
      </c>
      <c r="H33" s="13">
        <f t="shared" si="18"/>
        <v>0.20725933719095213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0.18476034412126177</v>
      </c>
      <c r="M33" s="13">
        <f t="shared" si="18"/>
        <v>1.8675721561969439E-2</v>
      </c>
      <c r="N33" s="13">
        <f t="shared" si="18"/>
        <v>7.9498444078345235E-2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2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330</v>
      </c>
      <c r="E36" s="2">
        <f t="shared" si="20"/>
        <v>208.5</v>
      </c>
      <c r="F36" s="2">
        <f t="shared" si="20"/>
        <v>72.5</v>
      </c>
      <c r="G36" s="2">
        <f t="shared" si="20"/>
        <v>42</v>
      </c>
      <c r="H36" s="2">
        <f t="shared" si="20"/>
        <v>40.5</v>
      </c>
      <c r="I36" s="2">
        <f t="shared" si="20"/>
        <v>1945</v>
      </c>
      <c r="J36" s="2">
        <f t="shared" si="20"/>
        <v>940</v>
      </c>
      <c r="K36" s="2">
        <f t="shared" si="20"/>
        <v>708</v>
      </c>
      <c r="L36" s="2">
        <f t="shared" si="20"/>
        <v>248</v>
      </c>
      <c r="M36" s="2">
        <f t="shared" si="20"/>
        <v>3841</v>
      </c>
      <c r="N36" s="11">
        <f t="shared" si="20"/>
        <v>4534.5</v>
      </c>
    </row>
    <row r="37" spans="1:14" x14ac:dyDescent="0.25">
      <c r="A37" s="8" t="s">
        <v>28</v>
      </c>
      <c r="B37" s="8"/>
      <c r="D37" s="13">
        <f t="shared" ref="D37:N37" si="21">IF(D30&gt;0,D19/D30,0)</f>
        <v>5.2422557585385228E-2</v>
      </c>
      <c r="E37" s="13">
        <f t="shared" si="21"/>
        <v>4.5124986473325399E-2</v>
      </c>
      <c r="F37" s="13">
        <f t="shared" si="21"/>
        <v>4.1956018518518517E-2</v>
      </c>
      <c r="G37" s="13">
        <f t="shared" si="21"/>
        <v>2.5508654722137869E-2</v>
      </c>
      <c r="H37" s="13">
        <f t="shared" si="21"/>
        <v>4.2609153077327724E-2</v>
      </c>
      <c r="I37" s="13">
        <f t="shared" si="21"/>
        <v>0.31664631664631665</v>
      </c>
      <c r="J37" s="13">
        <f t="shared" si="21"/>
        <v>0.37102822182751133</v>
      </c>
      <c r="K37" s="13">
        <f t="shared" si="21"/>
        <v>0.32506887052341599</v>
      </c>
      <c r="L37" s="13">
        <f t="shared" si="21"/>
        <v>0.20319541171650962</v>
      </c>
      <c r="M37" s="13">
        <f t="shared" si="21"/>
        <v>0.31810841028614023</v>
      </c>
      <c r="N37" s="13">
        <f t="shared" si="21"/>
        <v>0.16600768808347063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3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1503.7142857142858</v>
      </c>
      <c r="E40" s="2">
        <f t="shared" si="23"/>
        <v>1094</v>
      </c>
      <c r="F40" s="2">
        <f t="shared" si="23"/>
        <v>430.71428571428572</v>
      </c>
      <c r="G40" s="2">
        <f t="shared" si="23"/>
        <v>368.14285714285717</v>
      </c>
      <c r="H40" s="2">
        <f t="shared" si="23"/>
        <v>203.71428571428572</v>
      </c>
      <c r="I40" s="2">
        <f t="shared" si="23"/>
        <v>1199.2857142857142</v>
      </c>
      <c r="J40" s="2">
        <f t="shared" si="23"/>
        <v>455.28571428571428</v>
      </c>
      <c r="K40" s="2">
        <f t="shared" si="23"/>
        <v>420</v>
      </c>
      <c r="L40" s="2">
        <f t="shared" si="23"/>
        <v>213.42857142857142</v>
      </c>
      <c r="M40" s="2">
        <f t="shared" si="23"/>
        <v>2288</v>
      </c>
      <c r="N40" s="11">
        <f t="shared" si="23"/>
        <v>5888.2857142857147</v>
      </c>
    </row>
    <row r="41" spans="1:14" x14ac:dyDescent="0.25">
      <c r="A41" s="8" t="s">
        <v>28</v>
      </c>
      <c r="B41" s="8"/>
      <c r="D41" s="13">
        <f>IF(D30&gt;0,D28/D30,0)</f>
        <v>0.8360603653693407</v>
      </c>
      <c r="E41" s="13">
        <f t="shared" ref="E41:N41" si="24">IF(E30&gt;0,E28/E30,0)</f>
        <v>0.82869819283627311</v>
      </c>
      <c r="F41" s="13">
        <f t="shared" si="24"/>
        <v>0.87239583333333337</v>
      </c>
      <c r="G41" s="13">
        <f t="shared" si="24"/>
        <v>0.78256908593987251</v>
      </c>
      <c r="H41" s="13">
        <f t="shared" si="24"/>
        <v>0.75013150973172016</v>
      </c>
      <c r="I41" s="13">
        <f t="shared" si="24"/>
        <v>0.68335368335368341</v>
      </c>
      <c r="J41" s="13">
        <f t="shared" si="24"/>
        <v>0.62897177817248862</v>
      </c>
      <c r="K41" s="13">
        <f t="shared" si="24"/>
        <v>0.67493112947658407</v>
      </c>
      <c r="L41" s="13">
        <f t="shared" si="24"/>
        <v>0.61204424416222858</v>
      </c>
      <c r="M41" s="13">
        <f t="shared" si="24"/>
        <v>0.66321586815189038</v>
      </c>
      <c r="N41" s="13">
        <f t="shared" si="24"/>
        <v>0.75449386783818417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968.46153846153845</v>
      </c>
      <c r="E44" s="11">
        <f t="shared" si="26"/>
        <v>710.84615384615381</v>
      </c>
      <c r="F44" s="11">
        <f t="shared" si="26"/>
        <v>265.84615384615387</v>
      </c>
      <c r="G44" s="11">
        <f t="shared" si="26"/>
        <v>253.30769230769232</v>
      </c>
      <c r="H44" s="11">
        <f t="shared" si="26"/>
        <v>146.23076923076923</v>
      </c>
      <c r="I44" s="11">
        <f t="shared" si="26"/>
        <v>945</v>
      </c>
      <c r="J44" s="11">
        <f t="shared" si="26"/>
        <v>389.76923076923077</v>
      </c>
      <c r="K44" s="11">
        <f t="shared" si="26"/>
        <v>335.07692307692309</v>
      </c>
      <c r="L44" s="11">
        <f t="shared" si="26"/>
        <v>187.76923076923077</v>
      </c>
      <c r="M44" s="11">
        <f t="shared" si="26"/>
        <v>1857.6153846153845</v>
      </c>
      <c r="N44" s="11">
        <f t="shared" si="26"/>
        <v>4202.3076923076924</v>
      </c>
    </row>
    <row r="49" spans="4:14" x14ac:dyDescent="0.25">
      <c r="D49" s="2" t="s">
        <v>33</v>
      </c>
    </row>
    <row r="50" spans="4:14" x14ac:dyDescent="0.25">
      <c r="D50">
        <f>D32</f>
        <v>280.8</v>
      </c>
      <c r="E50">
        <f t="shared" ref="E50:N50" si="27">E32</f>
        <v>233.2</v>
      </c>
      <c r="F50">
        <f t="shared" si="27"/>
        <v>59.2</v>
      </c>
      <c r="G50">
        <f t="shared" si="27"/>
        <v>126.4</v>
      </c>
      <c r="H50">
        <f t="shared" si="27"/>
        <v>78.8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90.2</v>
      </c>
      <c r="M50">
        <f t="shared" si="27"/>
        <v>90.2</v>
      </c>
      <c r="N50" s="10">
        <f t="shared" si="27"/>
        <v>868.6</v>
      </c>
    </row>
    <row r="51" spans="4:14" x14ac:dyDescent="0.25">
      <c r="D51">
        <f>D36</f>
        <v>330</v>
      </c>
      <c r="E51">
        <f t="shared" ref="E51:N51" si="28">E36</f>
        <v>208.5</v>
      </c>
      <c r="F51">
        <f t="shared" si="28"/>
        <v>72.5</v>
      </c>
      <c r="G51">
        <f t="shared" si="28"/>
        <v>42</v>
      </c>
      <c r="H51">
        <f t="shared" si="28"/>
        <v>40.5</v>
      </c>
      <c r="I51">
        <f t="shared" si="28"/>
        <v>1945</v>
      </c>
      <c r="J51">
        <f t="shared" si="28"/>
        <v>940</v>
      </c>
      <c r="K51">
        <f t="shared" si="28"/>
        <v>708</v>
      </c>
      <c r="L51">
        <f t="shared" si="28"/>
        <v>248</v>
      </c>
      <c r="M51">
        <f t="shared" si="28"/>
        <v>3841</v>
      </c>
      <c r="N51" s="10">
        <f t="shared" si="28"/>
        <v>4534.5</v>
      </c>
    </row>
    <row r="52" spans="4:14" x14ac:dyDescent="0.25">
      <c r="D52">
        <f>D40</f>
        <v>1503.7142857142858</v>
      </c>
      <c r="E52">
        <f t="shared" ref="E52:N52" si="29">E40</f>
        <v>1094</v>
      </c>
      <c r="F52">
        <f t="shared" si="29"/>
        <v>430.71428571428572</v>
      </c>
      <c r="G52">
        <f t="shared" si="29"/>
        <v>368.14285714285717</v>
      </c>
      <c r="H52">
        <f t="shared" si="29"/>
        <v>203.71428571428572</v>
      </c>
      <c r="I52">
        <f t="shared" si="29"/>
        <v>1199.2857142857142</v>
      </c>
      <c r="J52">
        <f t="shared" si="29"/>
        <v>455.28571428571428</v>
      </c>
      <c r="K52">
        <f t="shared" si="29"/>
        <v>420</v>
      </c>
      <c r="L52">
        <f t="shared" si="29"/>
        <v>213.42857142857142</v>
      </c>
      <c r="M52">
        <f t="shared" si="29"/>
        <v>2288</v>
      </c>
      <c r="N52" s="10">
        <f t="shared" si="29"/>
        <v>5888.2857142857147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H28" sqref="H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24</v>
      </c>
      <c r="E7">
        <v>4</v>
      </c>
      <c r="F7">
        <v>1</v>
      </c>
      <c r="G7">
        <v>0</v>
      </c>
      <c r="H7">
        <v>0</v>
      </c>
      <c r="I7">
        <v>0</v>
      </c>
      <c r="J7">
        <v>0</v>
      </c>
      <c r="K7">
        <v>7</v>
      </c>
      <c r="L7">
        <v>2</v>
      </c>
      <c r="M7" s="2">
        <f>SUM(I7:L7)</f>
        <v>9</v>
      </c>
      <c r="N7" s="2">
        <f>SUM(D7:L7)</f>
        <v>38</v>
      </c>
    </row>
    <row r="8" spans="1:14" x14ac:dyDescent="0.25">
      <c r="A8" s="5" t="s">
        <v>16</v>
      </c>
      <c r="B8" s="5"/>
      <c r="D8" s="9">
        <f>D7</f>
        <v>24</v>
      </c>
      <c r="E8" s="9">
        <f t="shared" ref="E8:N8" si="0">E7</f>
        <v>4</v>
      </c>
      <c r="F8" s="9">
        <f t="shared" si="0"/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7</v>
      </c>
      <c r="L8" s="9">
        <f t="shared" si="0"/>
        <v>2</v>
      </c>
      <c r="M8" s="9">
        <f t="shared" si="0"/>
        <v>9</v>
      </c>
      <c r="N8" s="9">
        <f t="shared" si="0"/>
        <v>38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72</v>
      </c>
      <c r="E10">
        <v>58</v>
      </c>
      <c r="F10">
        <v>23</v>
      </c>
      <c r="G10">
        <v>25</v>
      </c>
      <c r="H10">
        <v>42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220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v>16</v>
      </c>
      <c r="N11" s="2">
        <f t="shared" ref="N11:N13" si="3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</v>
      </c>
      <c r="M12" s="2">
        <v>8</v>
      </c>
      <c r="N12" s="2">
        <f t="shared" si="3"/>
        <v>8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v>11</v>
      </c>
      <c r="N13" s="2">
        <f t="shared" si="3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72</v>
      </c>
      <c r="E15" s="9">
        <f t="shared" si="4"/>
        <v>58</v>
      </c>
      <c r="F15" s="9">
        <f t="shared" si="4"/>
        <v>23</v>
      </c>
      <c r="G15" s="9">
        <f t="shared" si="4"/>
        <v>25</v>
      </c>
      <c r="H15" s="9">
        <f t="shared" si="4"/>
        <v>42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35</v>
      </c>
      <c r="M15" s="9">
        <f t="shared" si="4"/>
        <v>35</v>
      </c>
      <c r="N15" s="9">
        <f t="shared" si="4"/>
        <v>255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63</v>
      </c>
      <c r="E17">
        <v>42</v>
      </c>
      <c r="F17">
        <v>28</v>
      </c>
      <c r="G17">
        <v>13</v>
      </c>
      <c r="H17">
        <v>7</v>
      </c>
      <c r="I17">
        <v>0</v>
      </c>
      <c r="J17">
        <v>0</v>
      </c>
      <c r="K17">
        <v>0</v>
      </c>
      <c r="L17">
        <v>0</v>
      </c>
      <c r="M17" s="2">
        <v>0</v>
      </c>
      <c r="N17" s="2">
        <f t="shared" ref="N17:N18" si="5">SUM(D17:L17)</f>
        <v>153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153</v>
      </c>
      <c r="J18">
        <v>92</v>
      </c>
      <c r="K18">
        <v>52</v>
      </c>
      <c r="L18">
        <v>22</v>
      </c>
      <c r="M18" s="2">
        <f t="shared" ref="M18" si="6">SUM(I18:L18)</f>
        <v>319</v>
      </c>
      <c r="N18" s="2">
        <f t="shared" si="5"/>
        <v>319</v>
      </c>
    </row>
    <row r="19" spans="1:14" x14ac:dyDescent="0.25">
      <c r="A19" s="5" t="s">
        <v>21</v>
      </c>
      <c r="B19" s="6"/>
      <c r="D19" s="9">
        <f>SUM(D17:D18)</f>
        <v>63</v>
      </c>
      <c r="E19" s="9">
        <f>SUM(E17:E18)</f>
        <v>42</v>
      </c>
      <c r="F19" s="9">
        <f>SUM(F17:F18)</f>
        <v>28</v>
      </c>
      <c r="G19" s="9">
        <f>SUM(G17:G18)</f>
        <v>13</v>
      </c>
      <c r="H19" s="9">
        <f t="shared" ref="H19:N19" si="7">SUM(H17:H18)</f>
        <v>7</v>
      </c>
      <c r="I19" s="9">
        <f t="shared" si="7"/>
        <v>153</v>
      </c>
      <c r="J19" s="9">
        <f t="shared" si="7"/>
        <v>92</v>
      </c>
      <c r="K19" s="9">
        <f t="shared" si="7"/>
        <v>52</v>
      </c>
      <c r="L19" s="9">
        <f t="shared" si="7"/>
        <v>22</v>
      </c>
      <c r="M19" s="9">
        <f t="shared" si="7"/>
        <v>319</v>
      </c>
      <c r="N19" s="9">
        <f t="shared" si="7"/>
        <v>472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132</v>
      </c>
      <c r="J21">
        <v>103</v>
      </c>
      <c r="K21">
        <v>45</v>
      </c>
      <c r="L21">
        <v>38</v>
      </c>
      <c r="M21" s="2">
        <f t="shared" ref="M21:M27" si="8">SUM(I21:L21)</f>
        <v>318</v>
      </c>
      <c r="N21" s="2">
        <f t="shared" ref="N21:N27" si="9">SUM(D21:L21)</f>
        <v>318</v>
      </c>
    </row>
    <row r="22" spans="1:14" x14ac:dyDescent="0.25">
      <c r="A22" s="7" t="s">
        <v>22</v>
      </c>
      <c r="B22" s="14">
        <v>11</v>
      </c>
      <c r="D22">
        <v>42</v>
      </c>
      <c r="E22">
        <v>33</v>
      </c>
      <c r="F22">
        <v>7</v>
      </c>
      <c r="G22">
        <v>10</v>
      </c>
      <c r="H22">
        <v>13</v>
      </c>
      <c r="I22">
        <v>0</v>
      </c>
      <c r="J22">
        <v>0</v>
      </c>
      <c r="K22">
        <v>0</v>
      </c>
      <c r="L22">
        <v>0</v>
      </c>
      <c r="M22" s="2">
        <f t="shared" si="8"/>
        <v>0</v>
      </c>
      <c r="N22" s="2">
        <f t="shared" si="9"/>
        <v>105</v>
      </c>
    </row>
    <row r="23" spans="1:14" x14ac:dyDescent="0.25">
      <c r="A23" s="4" t="s">
        <v>18</v>
      </c>
      <c r="B23" s="14"/>
      <c r="D23">
        <v>51</v>
      </c>
      <c r="E23">
        <v>53</v>
      </c>
      <c r="F23">
        <v>14</v>
      </c>
      <c r="G23">
        <v>10</v>
      </c>
      <c r="H23">
        <v>16</v>
      </c>
      <c r="I23">
        <v>0</v>
      </c>
      <c r="J23">
        <v>0</v>
      </c>
      <c r="K23">
        <v>0</v>
      </c>
      <c r="L23">
        <v>0</v>
      </c>
      <c r="M23" s="2">
        <f t="shared" si="8"/>
        <v>0</v>
      </c>
      <c r="N23" s="2">
        <f t="shared" si="9"/>
        <v>144</v>
      </c>
    </row>
    <row r="24" spans="1:14" x14ac:dyDescent="0.25">
      <c r="A24" s="4" t="s">
        <v>36</v>
      </c>
      <c r="B24" s="14">
        <v>5</v>
      </c>
      <c r="D24">
        <v>57</v>
      </c>
      <c r="E24">
        <v>39</v>
      </c>
      <c r="F24">
        <v>18</v>
      </c>
      <c r="G24">
        <v>22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8"/>
        <v>0</v>
      </c>
      <c r="N24" s="2">
        <f t="shared" si="9"/>
        <v>147</v>
      </c>
    </row>
    <row r="25" spans="1:14" x14ac:dyDescent="0.25">
      <c r="A25" s="18" t="s">
        <v>34</v>
      </c>
      <c r="B25" s="14">
        <v>6</v>
      </c>
      <c r="D25">
        <v>47</v>
      </c>
      <c r="E25">
        <v>56</v>
      </c>
      <c r="F25">
        <v>17</v>
      </c>
      <c r="G25">
        <v>17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8"/>
        <v>0</v>
      </c>
      <c r="N25" s="2">
        <f t="shared" si="9"/>
        <v>142</v>
      </c>
    </row>
    <row r="26" spans="1:14" x14ac:dyDescent="0.25">
      <c r="A26" s="18" t="s">
        <v>17</v>
      </c>
      <c r="B26" s="14">
        <v>8</v>
      </c>
      <c r="D26">
        <v>62</v>
      </c>
      <c r="E26">
        <v>41</v>
      </c>
      <c r="F26">
        <v>16</v>
      </c>
      <c r="G26">
        <v>14</v>
      </c>
      <c r="H26">
        <v>4</v>
      </c>
      <c r="I26">
        <v>0</v>
      </c>
      <c r="J26">
        <v>0</v>
      </c>
      <c r="K26">
        <v>0</v>
      </c>
      <c r="L26">
        <v>0</v>
      </c>
      <c r="M26" s="2">
        <f t="shared" si="8"/>
        <v>0</v>
      </c>
      <c r="N26" s="2">
        <f t="shared" si="9"/>
        <v>137</v>
      </c>
    </row>
    <row r="27" spans="1:14" x14ac:dyDescent="0.25">
      <c r="A27" s="18" t="s">
        <v>37</v>
      </c>
      <c r="B27" s="14">
        <v>9</v>
      </c>
      <c r="D27">
        <v>49</v>
      </c>
      <c r="E27">
        <v>49</v>
      </c>
      <c r="F27">
        <v>28</v>
      </c>
      <c r="G27">
        <v>22</v>
      </c>
      <c r="H27">
        <v>4</v>
      </c>
      <c r="I27">
        <v>0</v>
      </c>
      <c r="J27">
        <v>0</v>
      </c>
      <c r="K27">
        <v>0</v>
      </c>
      <c r="L27">
        <v>0</v>
      </c>
      <c r="M27" s="2">
        <f t="shared" si="8"/>
        <v>0</v>
      </c>
      <c r="N27" s="2">
        <f t="shared" si="9"/>
        <v>152</v>
      </c>
    </row>
    <row r="28" spans="1:14" x14ac:dyDescent="0.25">
      <c r="A28" s="5" t="s">
        <v>25</v>
      </c>
      <c r="B28" s="5"/>
      <c r="D28" s="9">
        <f t="shared" ref="D28:N28" si="10">SUM(D21:D27)</f>
        <v>308</v>
      </c>
      <c r="E28" s="9">
        <f t="shared" si="10"/>
        <v>271</v>
      </c>
      <c r="F28" s="9">
        <f t="shared" si="10"/>
        <v>100</v>
      </c>
      <c r="G28" s="9">
        <f t="shared" si="10"/>
        <v>95</v>
      </c>
      <c r="H28" s="9">
        <f t="shared" si="10"/>
        <v>53</v>
      </c>
      <c r="I28" s="9">
        <f t="shared" si="10"/>
        <v>132</v>
      </c>
      <c r="J28" s="9">
        <f t="shared" si="10"/>
        <v>103</v>
      </c>
      <c r="K28" s="9">
        <f t="shared" si="10"/>
        <v>45</v>
      </c>
      <c r="L28" s="9">
        <f t="shared" si="10"/>
        <v>38</v>
      </c>
      <c r="M28" s="9">
        <f t="shared" si="10"/>
        <v>318</v>
      </c>
      <c r="N28" s="9">
        <f t="shared" si="10"/>
        <v>1145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443</v>
      </c>
      <c r="E30" s="9">
        <f t="shared" si="11"/>
        <v>371</v>
      </c>
      <c r="F30" s="9">
        <f t="shared" si="11"/>
        <v>151</v>
      </c>
      <c r="G30" s="9">
        <f t="shared" si="11"/>
        <v>133</v>
      </c>
      <c r="H30" s="9">
        <f t="shared" si="11"/>
        <v>102</v>
      </c>
      <c r="I30" s="9">
        <f t="shared" si="11"/>
        <v>285</v>
      </c>
      <c r="J30" s="9">
        <f t="shared" si="11"/>
        <v>195</v>
      </c>
      <c r="K30" s="9">
        <f t="shared" si="11"/>
        <v>97</v>
      </c>
      <c r="L30" s="9">
        <f t="shared" si="11"/>
        <v>95</v>
      </c>
      <c r="M30" s="9">
        <f t="shared" si="11"/>
        <v>672</v>
      </c>
      <c r="N30" s="19">
        <f>SUM(D30:L30)</f>
        <v>1872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14.4</v>
      </c>
      <c r="E32" s="2">
        <f t="shared" si="12"/>
        <v>11.6</v>
      </c>
      <c r="F32" s="2">
        <f t="shared" si="12"/>
        <v>4.5999999999999996</v>
      </c>
      <c r="G32" s="2">
        <f t="shared" si="12"/>
        <v>5</v>
      </c>
      <c r="H32" s="2">
        <f t="shared" si="12"/>
        <v>8.4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7</v>
      </c>
      <c r="M32" s="2">
        <f t="shared" si="12"/>
        <v>7</v>
      </c>
      <c r="N32" s="11">
        <f t="shared" si="12"/>
        <v>51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0.16252821670428894</v>
      </c>
      <c r="E33" s="13">
        <f t="shared" si="13"/>
        <v>0.15633423180592992</v>
      </c>
      <c r="F33" s="13">
        <f t="shared" si="13"/>
        <v>0.15231788079470199</v>
      </c>
      <c r="G33" s="13">
        <f t="shared" si="13"/>
        <v>0.18796992481203006</v>
      </c>
      <c r="H33" s="13">
        <f t="shared" si="13"/>
        <v>0.41176470588235292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0.36842105263157893</v>
      </c>
      <c r="M33" s="13">
        <f t="shared" si="13"/>
        <v>5.2083333333333336E-2</v>
      </c>
      <c r="N33" s="13">
        <f t="shared" si="13"/>
        <v>0.13621794871794871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4">RANK(E32,E$50:E$52)</f>
        <v>3</v>
      </c>
      <c r="F34" s="2">
        <f t="shared" si="14"/>
        <v>3</v>
      </c>
      <c r="G34" s="2">
        <f t="shared" si="14"/>
        <v>3</v>
      </c>
      <c r="H34" s="2">
        <f t="shared" si="14"/>
        <v>1</v>
      </c>
      <c r="I34" s="2">
        <f t="shared" si="14"/>
        <v>3</v>
      </c>
      <c r="J34" s="2">
        <f t="shared" si="14"/>
        <v>3</v>
      </c>
      <c r="K34" s="2">
        <f t="shared" si="14"/>
        <v>3</v>
      </c>
      <c r="L34" s="2">
        <f t="shared" si="14"/>
        <v>2</v>
      </c>
      <c r="M34" s="2">
        <f t="shared" si="14"/>
        <v>3</v>
      </c>
      <c r="N34" s="2">
        <f t="shared" si="1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31.5</v>
      </c>
      <c r="E36" s="2">
        <f t="shared" si="15"/>
        <v>21</v>
      </c>
      <c r="F36" s="2">
        <f t="shared" si="15"/>
        <v>14</v>
      </c>
      <c r="G36" s="2">
        <f t="shared" si="15"/>
        <v>6.5</v>
      </c>
      <c r="H36" s="2">
        <f t="shared" si="15"/>
        <v>3.5</v>
      </c>
      <c r="I36" s="2">
        <f t="shared" si="15"/>
        <v>76.5</v>
      </c>
      <c r="J36" s="2">
        <f t="shared" si="15"/>
        <v>46</v>
      </c>
      <c r="K36" s="2">
        <f t="shared" si="15"/>
        <v>26</v>
      </c>
      <c r="L36" s="2">
        <f t="shared" si="15"/>
        <v>11</v>
      </c>
      <c r="M36" s="2">
        <f t="shared" si="15"/>
        <v>159.5</v>
      </c>
      <c r="N36" s="11">
        <f t="shared" si="15"/>
        <v>236</v>
      </c>
    </row>
    <row r="37" spans="1:14" x14ac:dyDescent="0.25">
      <c r="A37" s="8" t="s">
        <v>28</v>
      </c>
      <c r="B37" s="8"/>
      <c r="D37" s="13">
        <f t="shared" ref="D37:N37" si="16">IF(D30&gt;0,D19/D30,0)</f>
        <v>0.14221218961625282</v>
      </c>
      <c r="E37" s="13">
        <f t="shared" si="16"/>
        <v>0.11320754716981132</v>
      </c>
      <c r="F37" s="13">
        <f t="shared" si="16"/>
        <v>0.18543046357615894</v>
      </c>
      <c r="G37" s="13">
        <f t="shared" si="16"/>
        <v>9.7744360902255634E-2</v>
      </c>
      <c r="H37" s="13">
        <f t="shared" si="16"/>
        <v>6.8627450980392163E-2</v>
      </c>
      <c r="I37" s="13">
        <f t="shared" si="16"/>
        <v>0.5368421052631579</v>
      </c>
      <c r="J37" s="13">
        <f t="shared" si="16"/>
        <v>0.47179487179487178</v>
      </c>
      <c r="K37" s="13">
        <f t="shared" si="16"/>
        <v>0.53608247422680411</v>
      </c>
      <c r="L37" s="13">
        <f t="shared" si="16"/>
        <v>0.23157894736842105</v>
      </c>
      <c r="M37" s="13">
        <f t="shared" si="16"/>
        <v>0.47470238095238093</v>
      </c>
      <c r="N37" s="13">
        <f t="shared" si="16"/>
        <v>0.25213675213675213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7">RANK(E36,E$50:E$52)</f>
        <v>2</v>
      </c>
      <c r="F38" s="2">
        <f t="shared" si="17"/>
        <v>2</v>
      </c>
      <c r="G38" s="2">
        <f t="shared" si="17"/>
        <v>2</v>
      </c>
      <c r="H38" s="2">
        <f t="shared" si="17"/>
        <v>3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44</v>
      </c>
      <c r="E40" s="2">
        <f t="shared" si="18"/>
        <v>38.714285714285715</v>
      </c>
      <c r="F40" s="2">
        <f t="shared" si="18"/>
        <v>14.285714285714286</v>
      </c>
      <c r="G40" s="2">
        <f t="shared" si="18"/>
        <v>13.571428571428571</v>
      </c>
      <c r="H40" s="2">
        <f t="shared" si="18"/>
        <v>7.5714285714285712</v>
      </c>
      <c r="I40" s="2">
        <f t="shared" si="18"/>
        <v>18.857142857142858</v>
      </c>
      <c r="J40" s="2">
        <f t="shared" si="18"/>
        <v>14.714285714285714</v>
      </c>
      <c r="K40" s="2">
        <f t="shared" si="18"/>
        <v>6.4285714285714288</v>
      </c>
      <c r="L40" s="2">
        <f t="shared" si="18"/>
        <v>5.4285714285714288</v>
      </c>
      <c r="M40" s="2">
        <f t="shared" si="18"/>
        <v>45.428571428571431</v>
      </c>
      <c r="N40" s="11">
        <f t="shared" si="18"/>
        <v>163.57142857142858</v>
      </c>
    </row>
    <row r="41" spans="1:14" x14ac:dyDescent="0.25">
      <c r="A41" s="8" t="s">
        <v>28</v>
      </c>
      <c r="B41" s="8"/>
      <c r="D41" s="13">
        <f>IF(D30&gt;0,D28/D30,0)</f>
        <v>0.69525959367945822</v>
      </c>
      <c r="E41" s="13">
        <f t="shared" ref="E41:N41" si="19">IF(E30&gt;0,E28/E30,0)</f>
        <v>0.73045822102425872</v>
      </c>
      <c r="F41" s="13">
        <f t="shared" si="19"/>
        <v>0.66225165562913912</v>
      </c>
      <c r="G41" s="13">
        <f t="shared" si="19"/>
        <v>0.7142857142857143</v>
      </c>
      <c r="H41" s="13">
        <f t="shared" si="19"/>
        <v>0.51960784313725494</v>
      </c>
      <c r="I41" s="13">
        <f t="shared" si="19"/>
        <v>0.4631578947368421</v>
      </c>
      <c r="J41" s="13">
        <f t="shared" si="19"/>
        <v>0.52820512820512822</v>
      </c>
      <c r="K41" s="13">
        <f t="shared" si="19"/>
        <v>0.46391752577319589</v>
      </c>
      <c r="L41" s="13">
        <f t="shared" si="19"/>
        <v>0.4</v>
      </c>
      <c r="M41" s="13">
        <f t="shared" si="19"/>
        <v>0.4732142857142857</v>
      </c>
      <c r="N41" s="13">
        <f t="shared" si="19"/>
        <v>0.61164529914529919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2</v>
      </c>
      <c r="I42" s="2">
        <f t="shared" si="20"/>
        <v>2</v>
      </c>
      <c r="J42" s="2">
        <f t="shared" si="20"/>
        <v>2</v>
      </c>
      <c r="K42" s="2">
        <f t="shared" si="20"/>
        <v>2</v>
      </c>
      <c r="L42" s="2">
        <f t="shared" si="20"/>
        <v>3</v>
      </c>
      <c r="M42" s="2">
        <f t="shared" si="20"/>
        <v>2</v>
      </c>
      <c r="N42" s="2">
        <f t="shared" si="2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34.07692307692308</v>
      </c>
      <c r="E44" s="11">
        <f t="shared" si="21"/>
        <v>28.53846153846154</v>
      </c>
      <c r="F44" s="11">
        <f t="shared" si="21"/>
        <v>11.615384615384615</v>
      </c>
      <c r="G44" s="11">
        <f t="shared" si="21"/>
        <v>10.23076923076923</v>
      </c>
      <c r="H44" s="11">
        <f t="shared" si="21"/>
        <v>7.8461538461538458</v>
      </c>
      <c r="I44" s="11">
        <f t="shared" si="21"/>
        <v>21.923076923076923</v>
      </c>
      <c r="J44" s="11">
        <f t="shared" si="21"/>
        <v>15</v>
      </c>
      <c r="K44" s="11">
        <f t="shared" si="21"/>
        <v>7.4615384615384617</v>
      </c>
      <c r="L44" s="11">
        <f t="shared" si="21"/>
        <v>7.3076923076923075</v>
      </c>
      <c r="M44" s="11">
        <f t="shared" si="21"/>
        <v>51.692307692307693</v>
      </c>
      <c r="N44" s="11">
        <f t="shared" si="21"/>
        <v>144</v>
      </c>
    </row>
    <row r="49" spans="4:14" x14ac:dyDescent="0.25">
      <c r="D49" s="2" t="s">
        <v>33</v>
      </c>
    </row>
    <row r="50" spans="4:14" x14ac:dyDescent="0.25">
      <c r="D50">
        <f>D32</f>
        <v>14.4</v>
      </c>
      <c r="E50">
        <f t="shared" ref="E50:N50" si="22">E32</f>
        <v>11.6</v>
      </c>
      <c r="F50">
        <f t="shared" si="22"/>
        <v>4.5999999999999996</v>
      </c>
      <c r="G50">
        <f t="shared" si="22"/>
        <v>5</v>
      </c>
      <c r="H50">
        <f t="shared" si="22"/>
        <v>8.4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7</v>
      </c>
      <c r="M50">
        <f t="shared" si="22"/>
        <v>7</v>
      </c>
      <c r="N50" s="10">
        <f t="shared" si="22"/>
        <v>51</v>
      </c>
    </row>
    <row r="51" spans="4:14" x14ac:dyDescent="0.25">
      <c r="D51">
        <f>D36</f>
        <v>31.5</v>
      </c>
      <c r="E51">
        <f t="shared" ref="E51:N51" si="23">E36</f>
        <v>21</v>
      </c>
      <c r="F51">
        <f t="shared" si="23"/>
        <v>14</v>
      </c>
      <c r="G51">
        <f t="shared" si="23"/>
        <v>6.5</v>
      </c>
      <c r="H51">
        <f t="shared" si="23"/>
        <v>3.5</v>
      </c>
      <c r="I51">
        <f t="shared" si="23"/>
        <v>76.5</v>
      </c>
      <c r="J51">
        <f t="shared" si="23"/>
        <v>46</v>
      </c>
      <c r="K51">
        <f t="shared" si="23"/>
        <v>26</v>
      </c>
      <c r="L51">
        <f t="shared" si="23"/>
        <v>11</v>
      </c>
      <c r="M51">
        <f t="shared" si="23"/>
        <v>159.5</v>
      </c>
      <c r="N51" s="10">
        <f t="shared" si="23"/>
        <v>236</v>
      </c>
    </row>
    <row r="52" spans="4:14" x14ac:dyDescent="0.25">
      <c r="D52">
        <f>D40</f>
        <v>44</v>
      </c>
      <c r="E52">
        <f t="shared" ref="E52:N52" si="24">E40</f>
        <v>38.714285714285715</v>
      </c>
      <c r="F52">
        <f t="shared" si="24"/>
        <v>14.285714285714286</v>
      </c>
      <c r="G52">
        <f t="shared" si="24"/>
        <v>13.571428571428571</v>
      </c>
      <c r="H52">
        <f t="shared" si="24"/>
        <v>7.5714285714285712</v>
      </c>
      <c r="I52">
        <f t="shared" si="24"/>
        <v>18.857142857142858</v>
      </c>
      <c r="J52">
        <f t="shared" si="24"/>
        <v>14.714285714285714</v>
      </c>
      <c r="K52">
        <f t="shared" si="24"/>
        <v>6.4285714285714288</v>
      </c>
      <c r="L52">
        <f t="shared" si="24"/>
        <v>5.4285714285714288</v>
      </c>
      <c r="M52">
        <f t="shared" si="24"/>
        <v>45.428571428571431</v>
      </c>
      <c r="N52" s="10">
        <f t="shared" si="24"/>
        <v>163.57142857142858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26</v>
      </c>
      <c r="E7">
        <v>4</v>
      </c>
      <c r="F7">
        <v>4</v>
      </c>
      <c r="G7">
        <v>6</v>
      </c>
      <c r="H7">
        <v>0</v>
      </c>
      <c r="I7">
        <v>0</v>
      </c>
      <c r="J7">
        <v>0</v>
      </c>
      <c r="K7">
        <v>1</v>
      </c>
      <c r="L7">
        <v>0</v>
      </c>
      <c r="M7" s="2">
        <f>SUM(I7:L7)</f>
        <v>1</v>
      </c>
      <c r="N7" s="2">
        <f>SUM(D7:L7)</f>
        <v>41</v>
      </c>
    </row>
    <row r="8" spans="1:14" x14ac:dyDescent="0.25">
      <c r="A8" s="5" t="s">
        <v>16</v>
      </c>
      <c r="B8" s="5"/>
      <c r="D8" s="9">
        <f>D7</f>
        <v>26</v>
      </c>
      <c r="E8" s="9">
        <f t="shared" ref="E8:N8" si="0">E7</f>
        <v>4</v>
      </c>
      <c r="F8" s="9">
        <f t="shared" si="0"/>
        <v>4</v>
      </c>
      <c r="G8" s="9">
        <f t="shared" si="0"/>
        <v>6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1</v>
      </c>
      <c r="L8" s="9">
        <f t="shared" si="0"/>
        <v>0</v>
      </c>
      <c r="M8" s="9">
        <f t="shared" si="0"/>
        <v>1</v>
      </c>
      <c r="N8" s="9">
        <f t="shared" si="0"/>
        <v>41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69</v>
      </c>
      <c r="E10">
        <v>76</v>
      </c>
      <c r="F10">
        <v>16</v>
      </c>
      <c r="G10">
        <v>32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3" si="3">SUM(I11:L11)</f>
        <v>9</v>
      </c>
      <c r="N11" s="2">
        <f t="shared" ref="N11:N13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12</v>
      </c>
      <c r="M12" s="2">
        <f t="shared" si="3"/>
        <v>12</v>
      </c>
      <c r="N12" s="2">
        <f t="shared" si="4"/>
        <v>12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9</v>
      </c>
      <c r="M13" s="2">
        <f t="shared" si="3"/>
        <v>9</v>
      </c>
      <c r="N13" s="2">
        <f t="shared" si="4"/>
        <v>9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69</v>
      </c>
      <c r="E15" s="9">
        <f t="shared" si="5"/>
        <v>76</v>
      </c>
      <c r="F15" s="9">
        <f t="shared" si="5"/>
        <v>16</v>
      </c>
      <c r="G15" s="9">
        <f t="shared" si="5"/>
        <v>32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30</v>
      </c>
      <c r="M15" s="9">
        <f t="shared" si="5"/>
        <v>30</v>
      </c>
      <c r="N15" s="9">
        <f t="shared" si="5"/>
        <v>249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59</v>
      </c>
      <c r="E17">
        <v>35</v>
      </c>
      <c r="F17">
        <v>9</v>
      </c>
      <c r="G17">
        <v>7</v>
      </c>
      <c r="H17">
        <v>6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116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265</v>
      </c>
      <c r="J18">
        <v>102</v>
      </c>
      <c r="K18">
        <v>69</v>
      </c>
      <c r="L18">
        <v>36</v>
      </c>
      <c r="M18" s="2">
        <f t="shared" si="6"/>
        <v>472</v>
      </c>
      <c r="N18" s="2">
        <f t="shared" si="7"/>
        <v>472</v>
      </c>
    </row>
    <row r="19" spans="1:14" x14ac:dyDescent="0.25">
      <c r="A19" s="5" t="s">
        <v>21</v>
      </c>
      <c r="B19" s="6"/>
      <c r="D19" s="9">
        <f>SUM(D17:D18)</f>
        <v>59</v>
      </c>
      <c r="E19" s="9">
        <f>SUM(E17:E18)</f>
        <v>35</v>
      </c>
      <c r="F19" s="9">
        <f t="shared" ref="F19:N19" si="8">SUM(F17:F18)</f>
        <v>9</v>
      </c>
      <c r="G19" s="9">
        <f t="shared" si="8"/>
        <v>7</v>
      </c>
      <c r="H19" s="9">
        <f t="shared" si="8"/>
        <v>6</v>
      </c>
      <c r="I19" s="9">
        <f t="shared" si="8"/>
        <v>265</v>
      </c>
      <c r="J19" s="9">
        <f t="shared" si="8"/>
        <v>102</v>
      </c>
      <c r="K19" s="9">
        <f t="shared" si="8"/>
        <v>69</v>
      </c>
      <c r="L19" s="9">
        <f t="shared" si="8"/>
        <v>36</v>
      </c>
      <c r="M19" s="9">
        <f t="shared" si="8"/>
        <v>472</v>
      </c>
      <c r="N19" s="9">
        <f t="shared" si="8"/>
        <v>588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30</v>
      </c>
      <c r="E21">
        <v>29</v>
      </c>
      <c r="F21">
        <v>25</v>
      </c>
      <c r="G21">
        <v>3</v>
      </c>
      <c r="H21">
        <v>4</v>
      </c>
      <c r="I21">
        <v>6</v>
      </c>
      <c r="J21">
        <v>23</v>
      </c>
      <c r="K21">
        <v>3</v>
      </c>
      <c r="L21">
        <v>6</v>
      </c>
      <c r="M21" s="2">
        <f t="shared" ref="M21:M27" si="9">SUM(I21:L21)</f>
        <v>38</v>
      </c>
      <c r="N21" s="2">
        <f t="shared" ref="N21:N27" si="10">SUM(D21:L21)</f>
        <v>129</v>
      </c>
    </row>
    <row r="22" spans="1:14" x14ac:dyDescent="0.25">
      <c r="A22" s="7" t="s">
        <v>22</v>
      </c>
      <c r="B22" s="14">
        <v>11</v>
      </c>
      <c r="D22">
        <v>77</v>
      </c>
      <c r="E22">
        <v>61</v>
      </c>
      <c r="F22">
        <v>31</v>
      </c>
      <c r="G22">
        <v>21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201</v>
      </c>
    </row>
    <row r="23" spans="1:14" x14ac:dyDescent="0.25">
      <c r="A23" s="4" t="s">
        <v>18</v>
      </c>
      <c r="B23" s="14"/>
      <c r="D23">
        <v>53</v>
      </c>
      <c r="E23">
        <v>36</v>
      </c>
      <c r="F23">
        <v>23</v>
      </c>
      <c r="G23">
        <v>5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124</v>
      </c>
    </row>
    <row r="24" spans="1:14" x14ac:dyDescent="0.25">
      <c r="A24" s="4" t="s">
        <v>36</v>
      </c>
      <c r="B24" s="14">
        <v>5</v>
      </c>
      <c r="D24">
        <v>71</v>
      </c>
      <c r="E24">
        <v>48</v>
      </c>
      <c r="F24">
        <v>22</v>
      </c>
      <c r="G24">
        <v>15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167</v>
      </c>
    </row>
    <row r="25" spans="1:14" x14ac:dyDescent="0.25">
      <c r="A25" s="18" t="s">
        <v>34</v>
      </c>
      <c r="B25" s="14">
        <v>6</v>
      </c>
      <c r="D25">
        <v>71</v>
      </c>
      <c r="E25">
        <v>37</v>
      </c>
      <c r="F25">
        <v>16</v>
      </c>
      <c r="G25">
        <v>23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154</v>
      </c>
    </row>
    <row r="26" spans="1:14" x14ac:dyDescent="0.25">
      <c r="A26" s="18" t="s">
        <v>17</v>
      </c>
      <c r="B26" s="14">
        <v>8</v>
      </c>
      <c r="D26">
        <v>8</v>
      </c>
      <c r="E26">
        <v>2</v>
      </c>
      <c r="F26">
        <v>0</v>
      </c>
      <c r="G26">
        <v>0</v>
      </c>
      <c r="H26">
        <v>1</v>
      </c>
      <c r="I26">
        <v>293</v>
      </c>
      <c r="J26">
        <v>82</v>
      </c>
      <c r="K26">
        <v>85</v>
      </c>
      <c r="L26">
        <v>46</v>
      </c>
      <c r="M26" s="2">
        <f t="shared" si="9"/>
        <v>506</v>
      </c>
      <c r="N26" s="2">
        <f t="shared" si="10"/>
        <v>517</v>
      </c>
    </row>
    <row r="27" spans="1:14" x14ac:dyDescent="0.25">
      <c r="A27" s="18" t="s">
        <v>37</v>
      </c>
      <c r="B27" s="14">
        <v>9</v>
      </c>
      <c r="D27">
        <v>59</v>
      </c>
      <c r="E27">
        <v>30</v>
      </c>
      <c r="F27">
        <v>29</v>
      </c>
      <c r="G27">
        <v>17</v>
      </c>
      <c r="H27">
        <v>20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155</v>
      </c>
    </row>
    <row r="28" spans="1:14" x14ac:dyDescent="0.25">
      <c r="A28" s="5" t="s">
        <v>25</v>
      </c>
      <c r="B28" s="5"/>
      <c r="D28" s="9">
        <f t="shared" ref="D28:N28" si="11">SUM(D21:D27)</f>
        <v>369</v>
      </c>
      <c r="E28" s="9">
        <f t="shared" si="11"/>
        <v>243</v>
      </c>
      <c r="F28" s="9">
        <f t="shared" si="11"/>
        <v>146</v>
      </c>
      <c r="G28" s="9">
        <f t="shared" si="11"/>
        <v>84</v>
      </c>
      <c r="H28" s="9">
        <f t="shared" si="11"/>
        <v>61</v>
      </c>
      <c r="I28" s="9">
        <f t="shared" si="11"/>
        <v>299</v>
      </c>
      <c r="J28" s="9">
        <f t="shared" si="11"/>
        <v>105</v>
      </c>
      <c r="K28" s="9">
        <f t="shared" si="11"/>
        <v>88</v>
      </c>
      <c r="L28" s="9">
        <f t="shared" si="11"/>
        <v>52</v>
      </c>
      <c r="M28" s="9">
        <f t="shared" si="11"/>
        <v>544</v>
      </c>
      <c r="N28" s="9">
        <f t="shared" si="11"/>
        <v>1447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497</v>
      </c>
      <c r="E30" s="9">
        <f t="shared" si="12"/>
        <v>354</v>
      </c>
      <c r="F30" s="9">
        <f t="shared" si="12"/>
        <v>171</v>
      </c>
      <c r="G30" s="9">
        <f t="shared" si="12"/>
        <v>123</v>
      </c>
      <c r="H30" s="9">
        <f t="shared" si="12"/>
        <v>93</v>
      </c>
      <c r="I30" s="9">
        <f t="shared" si="12"/>
        <v>564</v>
      </c>
      <c r="J30" s="9">
        <f t="shared" si="12"/>
        <v>207</v>
      </c>
      <c r="K30" s="9">
        <f t="shared" si="12"/>
        <v>157</v>
      </c>
      <c r="L30" s="9">
        <f t="shared" si="12"/>
        <v>118</v>
      </c>
      <c r="M30" s="9">
        <f t="shared" si="12"/>
        <v>1046</v>
      </c>
      <c r="N30" s="19">
        <f>SUM(D30:L30)</f>
        <v>2284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13.8</v>
      </c>
      <c r="E32" s="2">
        <f t="shared" si="13"/>
        <v>15.2</v>
      </c>
      <c r="F32" s="2">
        <f t="shared" si="13"/>
        <v>3.2</v>
      </c>
      <c r="G32" s="2">
        <f t="shared" si="13"/>
        <v>6.4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</v>
      </c>
      <c r="M32" s="2">
        <f t="shared" si="13"/>
        <v>6</v>
      </c>
      <c r="N32" s="11">
        <f t="shared" si="13"/>
        <v>49.8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0.13883299798792756</v>
      </c>
      <c r="E33" s="13">
        <f t="shared" si="14"/>
        <v>0.21468926553672316</v>
      </c>
      <c r="F33" s="13">
        <f t="shared" si="14"/>
        <v>9.3567251461988299E-2</v>
      </c>
      <c r="G33" s="13">
        <f t="shared" si="14"/>
        <v>0.26016260162601629</v>
      </c>
      <c r="H33" s="13">
        <f t="shared" si="14"/>
        <v>0.27956989247311825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0.25423728813559321</v>
      </c>
      <c r="M33" s="13">
        <f t="shared" si="14"/>
        <v>2.8680688336520075E-2</v>
      </c>
      <c r="N33" s="13">
        <f t="shared" si="14"/>
        <v>0.10901926444833625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29.5</v>
      </c>
      <c r="E36" s="2">
        <f t="shared" si="16"/>
        <v>17.5</v>
      </c>
      <c r="F36" s="2">
        <f t="shared" si="16"/>
        <v>4.5</v>
      </c>
      <c r="G36" s="2">
        <f t="shared" si="16"/>
        <v>3.5</v>
      </c>
      <c r="H36" s="2">
        <f t="shared" si="16"/>
        <v>3</v>
      </c>
      <c r="I36" s="2">
        <f t="shared" si="16"/>
        <v>132.5</v>
      </c>
      <c r="J36" s="2">
        <f t="shared" si="16"/>
        <v>51</v>
      </c>
      <c r="K36" s="2">
        <f t="shared" si="16"/>
        <v>34.5</v>
      </c>
      <c r="L36" s="2">
        <f t="shared" si="16"/>
        <v>18</v>
      </c>
      <c r="M36" s="2">
        <f t="shared" si="16"/>
        <v>236</v>
      </c>
      <c r="N36" s="11">
        <f t="shared" si="16"/>
        <v>294</v>
      </c>
    </row>
    <row r="37" spans="1:14" x14ac:dyDescent="0.25">
      <c r="A37" s="8" t="s">
        <v>28</v>
      </c>
      <c r="B37" s="8"/>
      <c r="D37" s="13">
        <f t="shared" ref="D37:N37" si="17">IF(D30&gt;0,D19/D30,0)</f>
        <v>0.11871227364185111</v>
      </c>
      <c r="E37" s="13">
        <f t="shared" si="17"/>
        <v>9.8870056497175146E-2</v>
      </c>
      <c r="F37" s="13">
        <f t="shared" si="17"/>
        <v>5.2631578947368418E-2</v>
      </c>
      <c r="G37" s="13">
        <f t="shared" si="17"/>
        <v>5.6910569105691054E-2</v>
      </c>
      <c r="H37" s="13">
        <f t="shared" si="17"/>
        <v>6.4516129032258063E-2</v>
      </c>
      <c r="I37" s="13">
        <f t="shared" si="17"/>
        <v>0.46985815602836878</v>
      </c>
      <c r="J37" s="13">
        <f t="shared" si="17"/>
        <v>0.49275362318840582</v>
      </c>
      <c r="K37" s="13">
        <f t="shared" si="17"/>
        <v>0.43949044585987262</v>
      </c>
      <c r="L37" s="13">
        <f t="shared" si="17"/>
        <v>0.30508474576271188</v>
      </c>
      <c r="M37" s="13">
        <f t="shared" si="17"/>
        <v>0.45124282982791586</v>
      </c>
      <c r="N37" s="13">
        <f t="shared" si="17"/>
        <v>0.2574430823117338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52.714285714285715</v>
      </c>
      <c r="E40" s="2">
        <f t="shared" si="19"/>
        <v>34.714285714285715</v>
      </c>
      <c r="F40" s="2">
        <f t="shared" si="19"/>
        <v>20.857142857142858</v>
      </c>
      <c r="G40" s="2">
        <f t="shared" si="19"/>
        <v>12</v>
      </c>
      <c r="H40" s="2">
        <f t="shared" si="19"/>
        <v>8.7142857142857135</v>
      </c>
      <c r="I40" s="2">
        <f t="shared" si="19"/>
        <v>42.714285714285715</v>
      </c>
      <c r="J40" s="2">
        <f t="shared" si="19"/>
        <v>15</v>
      </c>
      <c r="K40" s="2">
        <f t="shared" si="19"/>
        <v>12.571428571428571</v>
      </c>
      <c r="L40" s="2">
        <f t="shared" si="19"/>
        <v>7.4285714285714288</v>
      </c>
      <c r="M40" s="2">
        <f t="shared" si="19"/>
        <v>77.714285714285708</v>
      </c>
      <c r="N40" s="11">
        <f t="shared" si="19"/>
        <v>206.71428571428572</v>
      </c>
    </row>
    <row r="41" spans="1:14" x14ac:dyDescent="0.25">
      <c r="A41" s="8" t="s">
        <v>28</v>
      </c>
      <c r="B41" s="8"/>
      <c r="D41" s="13">
        <f>IF(D30&gt;0,D28/D30,0)</f>
        <v>0.74245472837022131</v>
      </c>
      <c r="E41" s="13">
        <f t="shared" ref="E41:N41" si="20">IF(E30&gt;0,E28/E30,0)</f>
        <v>0.68644067796610164</v>
      </c>
      <c r="F41" s="13">
        <f t="shared" si="20"/>
        <v>0.85380116959064323</v>
      </c>
      <c r="G41" s="13">
        <f t="shared" si="20"/>
        <v>0.68292682926829273</v>
      </c>
      <c r="H41" s="13">
        <f t="shared" si="20"/>
        <v>0.65591397849462363</v>
      </c>
      <c r="I41" s="13">
        <f t="shared" si="20"/>
        <v>0.53014184397163122</v>
      </c>
      <c r="J41" s="13">
        <f t="shared" si="20"/>
        <v>0.50724637681159424</v>
      </c>
      <c r="K41" s="13">
        <f t="shared" si="20"/>
        <v>0.56050955414012738</v>
      </c>
      <c r="L41" s="13">
        <f t="shared" si="20"/>
        <v>0.44067796610169491</v>
      </c>
      <c r="M41" s="13">
        <f t="shared" si="20"/>
        <v>0.5200764818355641</v>
      </c>
      <c r="N41" s="13">
        <f t="shared" si="20"/>
        <v>0.63353765323992994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38.230769230769234</v>
      </c>
      <c r="E44" s="11">
        <f t="shared" si="22"/>
        <v>27.23076923076923</v>
      </c>
      <c r="F44" s="11">
        <f t="shared" si="22"/>
        <v>13.153846153846153</v>
      </c>
      <c r="G44" s="11">
        <f t="shared" si="22"/>
        <v>9.4615384615384617</v>
      </c>
      <c r="H44" s="11">
        <f t="shared" si="22"/>
        <v>7.1538461538461542</v>
      </c>
      <c r="I44" s="11">
        <f t="shared" si="22"/>
        <v>43.384615384615387</v>
      </c>
      <c r="J44" s="11">
        <f t="shared" si="22"/>
        <v>15.923076923076923</v>
      </c>
      <c r="K44" s="11">
        <f t="shared" si="22"/>
        <v>12.076923076923077</v>
      </c>
      <c r="L44" s="11">
        <f t="shared" si="22"/>
        <v>9.0769230769230766</v>
      </c>
      <c r="M44" s="11">
        <f t="shared" si="22"/>
        <v>80.461538461538467</v>
      </c>
      <c r="N44" s="11">
        <f t="shared" si="22"/>
        <v>175.69230769230768</v>
      </c>
    </row>
    <row r="49" spans="4:14" x14ac:dyDescent="0.25">
      <c r="D49" s="2" t="s">
        <v>33</v>
      </c>
    </row>
    <row r="50" spans="4:14" x14ac:dyDescent="0.25">
      <c r="D50">
        <f>D32</f>
        <v>13.8</v>
      </c>
      <c r="E50">
        <f t="shared" ref="E50:N50" si="23">E32</f>
        <v>15.2</v>
      </c>
      <c r="F50">
        <f t="shared" si="23"/>
        <v>3.2</v>
      </c>
      <c r="G50">
        <f t="shared" si="23"/>
        <v>6.4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</v>
      </c>
      <c r="M50">
        <f t="shared" si="23"/>
        <v>6</v>
      </c>
      <c r="N50" s="10">
        <f t="shared" si="23"/>
        <v>49.8</v>
      </c>
    </row>
    <row r="51" spans="4:14" x14ac:dyDescent="0.25">
      <c r="D51">
        <f>D36</f>
        <v>29.5</v>
      </c>
      <c r="E51">
        <f t="shared" ref="E51:N51" si="24">E36</f>
        <v>17.5</v>
      </c>
      <c r="F51">
        <f t="shared" si="24"/>
        <v>4.5</v>
      </c>
      <c r="G51">
        <f t="shared" si="24"/>
        <v>3.5</v>
      </c>
      <c r="H51">
        <f t="shared" si="24"/>
        <v>3</v>
      </c>
      <c r="I51">
        <f t="shared" si="24"/>
        <v>132.5</v>
      </c>
      <c r="J51">
        <f t="shared" si="24"/>
        <v>51</v>
      </c>
      <c r="K51">
        <f t="shared" si="24"/>
        <v>34.5</v>
      </c>
      <c r="L51">
        <f t="shared" si="24"/>
        <v>18</v>
      </c>
      <c r="M51">
        <f t="shared" si="24"/>
        <v>236</v>
      </c>
      <c r="N51" s="10">
        <f t="shared" si="24"/>
        <v>294</v>
      </c>
    </row>
    <row r="52" spans="4:14" x14ac:dyDescent="0.25">
      <c r="D52">
        <f>D40</f>
        <v>52.714285714285715</v>
      </c>
      <c r="E52">
        <f t="shared" ref="E52:N52" si="25">E40</f>
        <v>34.714285714285715</v>
      </c>
      <c r="F52">
        <f t="shared" si="25"/>
        <v>20.857142857142858</v>
      </c>
      <c r="G52">
        <f t="shared" si="25"/>
        <v>12</v>
      </c>
      <c r="H52">
        <f t="shared" si="25"/>
        <v>8.7142857142857135</v>
      </c>
      <c r="I52">
        <f t="shared" si="25"/>
        <v>42.714285714285715</v>
      </c>
      <c r="J52">
        <f t="shared" si="25"/>
        <v>15</v>
      </c>
      <c r="K52">
        <f t="shared" si="25"/>
        <v>12.571428571428571</v>
      </c>
      <c r="L52">
        <f t="shared" si="25"/>
        <v>7.4285714285714288</v>
      </c>
      <c r="M52">
        <f t="shared" si="25"/>
        <v>77.714285714285708</v>
      </c>
      <c r="N52" s="10">
        <f t="shared" si="25"/>
        <v>206.71428571428572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5" workbookViewId="0">
      <selection activeCell="G28" sqref="G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27</v>
      </c>
      <c r="E7">
        <v>4</v>
      </c>
      <c r="F7">
        <v>0</v>
      </c>
      <c r="G7">
        <v>4</v>
      </c>
      <c r="H7">
        <v>0</v>
      </c>
      <c r="I7">
        <v>0</v>
      </c>
      <c r="J7">
        <v>1</v>
      </c>
      <c r="K7">
        <v>0</v>
      </c>
      <c r="L7">
        <v>0</v>
      </c>
      <c r="M7" s="2">
        <f>SUM(I7:L7)</f>
        <v>1</v>
      </c>
      <c r="N7" s="2">
        <f>SUM(D7:L7)</f>
        <v>36</v>
      </c>
    </row>
    <row r="8" spans="1:14" x14ac:dyDescent="0.25">
      <c r="A8" s="5" t="s">
        <v>16</v>
      </c>
      <c r="B8" s="5"/>
      <c r="D8" s="9">
        <f>D7</f>
        <v>27</v>
      </c>
      <c r="E8" s="9">
        <f t="shared" ref="E8:N8" si="0">E7</f>
        <v>4</v>
      </c>
      <c r="F8" s="9">
        <f t="shared" si="0"/>
        <v>0</v>
      </c>
      <c r="G8" s="9">
        <f t="shared" si="0"/>
        <v>4</v>
      </c>
      <c r="H8" s="9">
        <v>1</v>
      </c>
      <c r="I8" s="9">
        <f t="shared" si="0"/>
        <v>0</v>
      </c>
      <c r="J8" s="9">
        <f t="shared" si="0"/>
        <v>1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36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87</v>
      </c>
      <c r="E10">
        <v>55</v>
      </c>
      <c r="F10">
        <v>6</v>
      </c>
      <c r="G10">
        <v>16</v>
      </c>
      <c r="H10">
        <v>17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:N14" si="2">SUM(D10:L10)</f>
        <v>181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10</v>
      </c>
      <c r="M11" s="2">
        <f t="shared" ref="M11:M14" si="3">SUM(I11:L11)</f>
        <v>10</v>
      </c>
      <c r="N11" s="2">
        <f t="shared" ref="N11:N13" si="4">SUM(D11:L11)</f>
        <v>10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13</v>
      </c>
      <c r="M13" s="2">
        <f t="shared" si="3"/>
        <v>13</v>
      </c>
      <c r="N13" s="2">
        <f t="shared" si="4"/>
        <v>13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87</v>
      </c>
      <c r="E15" s="9">
        <f t="shared" si="5"/>
        <v>55</v>
      </c>
      <c r="F15" s="9">
        <f t="shared" si="5"/>
        <v>6</v>
      </c>
      <c r="G15" s="9">
        <f t="shared" si="5"/>
        <v>16</v>
      </c>
      <c r="H15" s="9">
        <f t="shared" si="5"/>
        <v>17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213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64</v>
      </c>
      <c r="E17">
        <v>45</v>
      </c>
      <c r="F17">
        <v>16</v>
      </c>
      <c r="G17">
        <v>6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134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179</v>
      </c>
      <c r="J18">
        <v>89</v>
      </c>
      <c r="K18">
        <v>97</v>
      </c>
      <c r="L18">
        <v>24</v>
      </c>
      <c r="M18" s="2">
        <f t="shared" si="6"/>
        <v>389</v>
      </c>
      <c r="N18" s="2">
        <f t="shared" si="7"/>
        <v>389</v>
      </c>
    </row>
    <row r="19" spans="1:14" x14ac:dyDescent="0.25">
      <c r="A19" s="5" t="s">
        <v>21</v>
      </c>
      <c r="B19" s="6"/>
      <c r="D19" s="9">
        <f>SUM(D17:D18)</f>
        <v>64</v>
      </c>
      <c r="E19" s="9">
        <f>SUM(E17:E18)</f>
        <v>45</v>
      </c>
      <c r="F19" s="9">
        <f t="shared" ref="F19:N19" si="8">SUM(F17:F18)</f>
        <v>16</v>
      </c>
      <c r="G19" s="9">
        <f t="shared" si="8"/>
        <v>6</v>
      </c>
      <c r="H19" s="9">
        <f t="shared" si="8"/>
        <v>3</v>
      </c>
      <c r="I19" s="9">
        <f t="shared" si="8"/>
        <v>179</v>
      </c>
      <c r="J19" s="9">
        <f t="shared" si="8"/>
        <v>89</v>
      </c>
      <c r="K19" s="9">
        <f t="shared" si="8"/>
        <v>97</v>
      </c>
      <c r="L19" s="9">
        <f t="shared" si="8"/>
        <v>24</v>
      </c>
      <c r="M19" s="9">
        <f t="shared" si="8"/>
        <v>389</v>
      </c>
      <c r="N19" s="9">
        <f t="shared" si="8"/>
        <v>523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115</v>
      </c>
      <c r="E21">
        <v>46</v>
      </c>
      <c r="F21">
        <v>26</v>
      </c>
      <c r="G21">
        <v>17</v>
      </c>
      <c r="H21">
        <v>10</v>
      </c>
      <c r="I21">
        <v>0</v>
      </c>
      <c r="J21">
        <v>0</v>
      </c>
      <c r="K21">
        <v>0</v>
      </c>
      <c r="L21">
        <v>3</v>
      </c>
      <c r="M21" s="2">
        <f t="shared" ref="M21:M27" si="9">SUM(I21:L21)</f>
        <v>3</v>
      </c>
      <c r="N21" s="2">
        <f t="shared" ref="N21:N27" si="10">SUM(D21:L21)</f>
        <v>217</v>
      </c>
    </row>
    <row r="22" spans="1:14" x14ac:dyDescent="0.25">
      <c r="A22" s="7" t="s">
        <v>22</v>
      </c>
      <c r="B22" s="14">
        <v>11</v>
      </c>
      <c r="D22">
        <v>58</v>
      </c>
      <c r="E22">
        <v>50</v>
      </c>
      <c r="F22">
        <v>16</v>
      </c>
      <c r="G22">
        <v>16</v>
      </c>
      <c r="H22">
        <v>15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155</v>
      </c>
    </row>
    <row r="23" spans="1:14" x14ac:dyDescent="0.25">
      <c r="A23" s="4" t="s">
        <v>18</v>
      </c>
      <c r="B23" s="14"/>
      <c r="D23">
        <v>63</v>
      </c>
      <c r="E23">
        <v>42</v>
      </c>
      <c r="F23">
        <v>26</v>
      </c>
      <c r="G23">
        <v>23</v>
      </c>
      <c r="H23">
        <v>7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161</v>
      </c>
    </row>
    <row r="24" spans="1:14" x14ac:dyDescent="0.25">
      <c r="A24" s="4" t="s">
        <v>36</v>
      </c>
      <c r="B24" s="14">
        <v>5</v>
      </c>
      <c r="D24">
        <v>46</v>
      </c>
      <c r="E24">
        <v>44</v>
      </c>
      <c r="F24">
        <v>17</v>
      </c>
      <c r="G24">
        <v>15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128</v>
      </c>
    </row>
    <row r="25" spans="1:14" x14ac:dyDescent="0.25">
      <c r="A25" s="18" t="s">
        <v>34</v>
      </c>
      <c r="B25" s="14">
        <v>6</v>
      </c>
      <c r="D25">
        <v>105</v>
      </c>
      <c r="E25">
        <v>47</v>
      </c>
      <c r="F25">
        <v>15</v>
      </c>
      <c r="G25">
        <v>18</v>
      </c>
      <c r="H25">
        <v>5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190</v>
      </c>
    </row>
    <row r="26" spans="1:14" x14ac:dyDescent="0.25">
      <c r="A26" s="18" t="s">
        <v>17</v>
      </c>
      <c r="B26" s="14">
        <v>8</v>
      </c>
      <c r="D26">
        <v>1</v>
      </c>
      <c r="E26">
        <v>0</v>
      </c>
      <c r="F26">
        <v>0</v>
      </c>
      <c r="G26">
        <v>0</v>
      </c>
      <c r="H26">
        <v>2</v>
      </c>
      <c r="I26">
        <v>219</v>
      </c>
      <c r="J26">
        <v>92</v>
      </c>
      <c r="K26">
        <v>97</v>
      </c>
      <c r="L26">
        <v>50</v>
      </c>
      <c r="M26" s="2">
        <v>458</v>
      </c>
      <c r="N26" s="2">
        <f t="shared" si="10"/>
        <v>461</v>
      </c>
    </row>
    <row r="27" spans="1:14" x14ac:dyDescent="0.25">
      <c r="A27" s="18" t="s">
        <v>37</v>
      </c>
      <c r="B27" s="14">
        <v>9</v>
      </c>
      <c r="D27">
        <v>79</v>
      </c>
      <c r="E27">
        <v>56</v>
      </c>
      <c r="F27">
        <v>19</v>
      </c>
      <c r="G27">
        <v>18</v>
      </c>
      <c r="H27">
        <v>6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178</v>
      </c>
    </row>
    <row r="28" spans="1:14" x14ac:dyDescent="0.25">
      <c r="A28" s="5" t="s">
        <v>25</v>
      </c>
      <c r="B28" s="5"/>
      <c r="D28" s="9">
        <f t="shared" ref="D28:N28" si="11">SUM(D21:D27)</f>
        <v>467</v>
      </c>
      <c r="E28" s="9">
        <f t="shared" si="11"/>
        <v>285</v>
      </c>
      <c r="F28" s="9">
        <f t="shared" si="11"/>
        <v>119</v>
      </c>
      <c r="G28" s="9">
        <f t="shared" si="11"/>
        <v>107</v>
      </c>
      <c r="H28" s="9">
        <f t="shared" si="11"/>
        <v>51</v>
      </c>
      <c r="I28" s="9">
        <f t="shared" si="11"/>
        <v>219</v>
      </c>
      <c r="J28" s="9">
        <f t="shared" si="11"/>
        <v>92</v>
      </c>
      <c r="K28" s="9">
        <f t="shared" si="11"/>
        <v>97</v>
      </c>
      <c r="L28" s="9">
        <f t="shared" si="11"/>
        <v>53</v>
      </c>
      <c r="M28" s="9">
        <f t="shared" si="11"/>
        <v>461</v>
      </c>
      <c r="N28" s="9">
        <f t="shared" si="11"/>
        <v>1490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618</v>
      </c>
      <c r="E30" s="9">
        <f t="shared" si="12"/>
        <v>385</v>
      </c>
      <c r="F30" s="9">
        <f t="shared" si="12"/>
        <v>141</v>
      </c>
      <c r="G30" s="9">
        <f t="shared" si="12"/>
        <v>129</v>
      </c>
      <c r="H30" s="9">
        <f t="shared" si="12"/>
        <v>71</v>
      </c>
      <c r="I30" s="9">
        <f t="shared" si="12"/>
        <v>398</v>
      </c>
      <c r="J30" s="9">
        <f t="shared" si="12"/>
        <v>181</v>
      </c>
      <c r="K30" s="9">
        <f t="shared" si="12"/>
        <v>194</v>
      </c>
      <c r="L30" s="9">
        <f t="shared" si="12"/>
        <v>109</v>
      </c>
      <c r="M30" s="9">
        <f t="shared" si="12"/>
        <v>882</v>
      </c>
      <c r="N30" s="19">
        <f>SUM(D30:L30)</f>
        <v>2226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17.399999999999999</v>
      </c>
      <c r="E32" s="2">
        <f t="shared" si="13"/>
        <v>11</v>
      </c>
      <c r="F32" s="2">
        <f t="shared" si="13"/>
        <v>1.2</v>
      </c>
      <c r="G32" s="2">
        <f t="shared" si="13"/>
        <v>3.2</v>
      </c>
      <c r="H32" s="2">
        <f t="shared" si="13"/>
        <v>3.4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42.6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0.14077669902912621</v>
      </c>
      <c r="E33" s="13">
        <f t="shared" si="14"/>
        <v>0.14285714285714285</v>
      </c>
      <c r="F33" s="13">
        <f t="shared" si="14"/>
        <v>4.2553191489361701E-2</v>
      </c>
      <c r="G33" s="13">
        <f t="shared" si="14"/>
        <v>0.12403100775193798</v>
      </c>
      <c r="H33" s="13">
        <f t="shared" si="14"/>
        <v>0.23943661971830985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0.29357798165137616</v>
      </c>
      <c r="M33" s="13">
        <f t="shared" si="14"/>
        <v>3.6281179138321996E-2</v>
      </c>
      <c r="N33" s="13">
        <f t="shared" si="14"/>
        <v>9.5687331536388143E-2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32</v>
      </c>
      <c r="E36" s="2">
        <f t="shared" si="16"/>
        <v>22.5</v>
      </c>
      <c r="F36" s="2">
        <f t="shared" si="16"/>
        <v>8</v>
      </c>
      <c r="G36" s="2">
        <f t="shared" si="16"/>
        <v>3</v>
      </c>
      <c r="H36" s="2">
        <f t="shared" si="16"/>
        <v>1.5</v>
      </c>
      <c r="I36" s="2">
        <f t="shared" si="16"/>
        <v>89.5</v>
      </c>
      <c r="J36" s="2">
        <f t="shared" si="16"/>
        <v>44.5</v>
      </c>
      <c r="K36" s="2">
        <f t="shared" si="16"/>
        <v>48.5</v>
      </c>
      <c r="L36" s="2">
        <f t="shared" si="16"/>
        <v>12</v>
      </c>
      <c r="M36" s="2">
        <f t="shared" si="16"/>
        <v>194.5</v>
      </c>
      <c r="N36" s="11">
        <f t="shared" si="16"/>
        <v>261.5</v>
      </c>
    </row>
    <row r="37" spans="1:14" x14ac:dyDescent="0.25">
      <c r="A37" s="8" t="s">
        <v>28</v>
      </c>
      <c r="B37" s="8"/>
      <c r="D37" s="13">
        <f t="shared" ref="D37:N37" si="17">IF(D30&gt;0,D19/D30,0)</f>
        <v>0.10355987055016182</v>
      </c>
      <c r="E37" s="13">
        <f t="shared" si="17"/>
        <v>0.11688311688311688</v>
      </c>
      <c r="F37" s="13">
        <f t="shared" si="17"/>
        <v>0.11347517730496454</v>
      </c>
      <c r="G37" s="13">
        <f t="shared" si="17"/>
        <v>4.6511627906976744E-2</v>
      </c>
      <c r="H37" s="13">
        <f t="shared" si="17"/>
        <v>4.2253521126760563E-2</v>
      </c>
      <c r="I37" s="13">
        <f t="shared" si="17"/>
        <v>0.44974874371859297</v>
      </c>
      <c r="J37" s="13">
        <f t="shared" si="17"/>
        <v>0.49171270718232046</v>
      </c>
      <c r="K37" s="13">
        <f t="shared" si="17"/>
        <v>0.5</v>
      </c>
      <c r="L37" s="13">
        <f t="shared" si="17"/>
        <v>0.22018348623853212</v>
      </c>
      <c r="M37" s="13">
        <f t="shared" si="17"/>
        <v>0.44104308390022678</v>
      </c>
      <c r="N37" s="13">
        <f t="shared" si="17"/>
        <v>0.23495058400718777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66.714285714285708</v>
      </c>
      <c r="E40" s="2">
        <f t="shared" si="19"/>
        <v>40.714285714285715</v>
      </c>
      <c r="F40" s="2">
        <f t="shared" si="19"/>
        <v>17</v>
      </c>
      <c r="G40" s="2">
        <f t="shared" si="19"/>
        <v>15.285714285714286</v>
      </c>
      <c r="H40" s="2">
        <f t="shared" si="19"/>
        <v>7.2857142857142856</v>
      </c>
      <c r="I40" s="2">
        <f t="shared" si="19"/>
        <v>31.285714285714285</v>
      </c>
      <c r="J40" s="2">
        <f t="shared" si="19"/>
        <v>13.142857142857142</v>
      </c>
      <c r="K40" s="2">
        <f t="shared" si="19"/>
        <v>13.857142857142858</v>
      </c>
      <c r="L40" s="2">
        <f t="shared" si="19"/>
        <v>7.5714285714285712</v>
      </c>
      <c r="M40" s="2">
        <f t="shared" si="19"/>
        <v>65.857142857142861</v>
      </c>
      <c r="N40" s="11">
        <f t="shared" si="19"/>
        <v>212.85714285714286</v>
      </c>
    </row>
    <row r="41" spans="1:14" x14ac:dyDescent="0.25">
      <c r="A41" s="8" t="s">
        <v>28</v>
      </c>
      <c r="B41" s="8"/>
      <c r="D41" s="13">
        <f>IF(D30&gt;0,D28/D30,0)</f>
        <v>0.75566343042071193</v>
      </c>
      <c r="E41" s="13">
        <f t="shared" ref="E41:N41" si="20">IF(E30&gt;0,E28/E30,0)</f>
        <v>0.74025974025974028</v>
      </c>
      <c r="F41" s="13">
        <f t="shared" si="20"/>
        <v>0.84397163120567376</v>
      </c>
      <c r="G41" s="13">
        <f t="shared" si="20"/>
        <v>0.8294573643410853</v>
      </c>
      <c r="H41" s="13">
        <f t="shared" si="20"/>
        <v>0.71830985915492962</v>
      </c>
      <c r="I41" s="13">
        <f t="shared" si="20"/>
        <v>0.55025125628140703</v>
      </c>
      <c r="J41" s="13">
        <f t="shared" si="20"/>
        <v>0.50828729281767959</v>
      </c>
      <c r="K41" s="13">
        <f t="shared" si="20"/>
        <v>0.5</v>
      </c>
      <c r="L41" s="13">
        <f t="shared" si="20"/>
        <v>0.48623853211009177</v>
      </c>
      <c r="M41" s="13">
        <f t="shared" si="20"/>
        <v>0.5226757369614512</v>
      </c>
      <c r="N41" s="13">
        <f t="shared" si="20"/>
        <v>0.66936208445642409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47.53846153846154</v>
      </c>
      <c r="E44" s="11">
        <f t="shared" si="22"/>
        <v>29.615384615384617</v>
      </c>
      <c r="F44" s="11">
        <f t="shared" si="22"/>
        <v>10.846153846153847</v>
      </c>
      <c r="G44" s="11">
        <f t="shared" si="22"/>
        <v>9.9230769230769234</v>
      </c>
      <c r="H44" s="11">
        <f t="shared" si="22"/>
        <v>5.4615384615384617</v>
      </c>
      <c r="I44" s="11">
        <f t="shared" si="22"/>
        <v>30.615384615384617</v>
      </c>
      <c r="J44" s="11">
        <f t="shared" si="22"/>
        <v>13.923076923076923</v>
      </c>
      <c r="K44" s="11">
        <f t="shared" si="22"/>
        <v>14.923076923076923</v>
      </c>
      <c r="L44" s="11">
        <f t="shared" si="22"/>
        <v>8.384615384615385</v>
      </c>
      <c r="M44" s="11">
        <f t="shared" si="22"/>
        <v>67.84615384615384</v>
      </c>
      <c r="N44" s="11">
        <f t="shared" si="22"/>
        <v>171.23076923076923</v>
      </c>
    </row>
    <row r="49" spans="4:14" x14ac:dyDescent="0.25">
      <c r="D49" s="2" t="s">
        <v>33</v>
      </c>
    </row>
    <row r="50" spans="4:14" x14ac:dyDescent="0.25">
      <c r="D50">
        <f>D32</f>
        <v>17.399999999999999</v>
      </c>
      <c r="E50">
        <f t="shared" ref="E50:N50" si="23">E32</f>
        <v>11</v>
      </c>
      <c r="F50">
        <f t="shared" si="23"/>
        <v>1.2</v>
      </c>
      <c r="G50">
        <f t="shared" si="23"/>
        <v>3.2</v>
      </c>
      <c r="H50">
        <f t="shared" si="23"/>
        <v>3.4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42.6</v>
      </c>
    </row>
    <row r="51" spans="4:14" x14ac:dyDescent="0.25">
      <c r="D51">
        <f>D36</f>
        <v>32</v>
      </c>
      <c r="E51">
        <f t="shared" ref="E51:N51" si="24">E36</f>
        <v>22.5</v>
      </c>
      <c r="F51">
        <f t="shared" si="24"/>
        <v>8</v>
      </c>
      <c r="G51">
        <f t="shared" si="24"/>
        <v>3</v>
      </c>
      <c r="H51">
        <f t="shared" si="24"/>
        <v>1.5</v>
      </c>
      <c r="I51">
        <f t="shared" si="24"/>
        <v>89.5</v>
      </c>
      <c r="J51">
        <f t="shared" si="24"/>
        <v>44.5</v>
      </c>
      <c r="K51">
        <f t="shared" si="24"/>
        <v>48.5</v>
      </c>
      <c r="L51">
        <f t="shared" si="24"/>
        <v>12</v>
      </c>
      <c r="M51">
        <f t="shared" si="24"/>
        <v>194.5</v>
      </c>
      <c r="N51" s="10">
        <f t="shared" si="24"/>
        <v>261.5</v>
      </c>
    </row>
    <row r="52" spans="4:14" x14ac:dyDescent="0.25">
      <c r="D52">
        <f>D40</f>
        <v>66.714285714285708</v>
      </c>
      <c r="E52">
        <f t="shared" ref="E52:N52" si="25">E40</f>
        <v>40.714285714285715</v>
      </c>
      <c r="F52">
        <f t="shared" si="25"/>
        <v>17</v>
      </c>
      <c r="G52">
        <f t="shared" si="25"/>
        <v>15.285714285714286</v>
      </c>
      <c r="H52">
        <f t="shared" si="25"/>
        <v>7.2857142857142856</v>
      </c>
      <c r="I52">
        <f t="shared" si="25"/>
        <v>31.285714285714285</v>
      </c>
      <c r="J52">
        <f t="shared" si="25"/>
        <v>13.142857142857142</v>
      </c>
      <c r="K52">
        <f t="shared" si="25"/>
        <v>13.857142857142858</v>
      </c>
      <c r="L52">
        <f t="shared" si="25"/>
        <v>7.5714285714285712</v>
      </c>
      <c r="M52">
        <f t="shared" si="25"/>
        <v>65.857142857142861</v>
      </c>
      <c r="N52" s="10">
        <f t="shared" si="25"/>
        <v>212.85714285714286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P19" sqref="P19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I7">
        <v>1</v>
      </c>
      <c r="J7">
        <v>1</v>
      </c>
      <c r="K7">
        <v>0</v>
      </c>
      <c r="L7">
        <v>1</v>
      </c>
      <c r="M7" s="2">
        <f>SUM(I7:L7)</f>
        <v>3</v>
      </c>
      <c r="N7" s="2">
        <f>SUM(D7:L7)</f>
        <v>53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1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53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240</v>
      </c>
      <c r="J18">
        <v>107</v>
      </c>
      <c r="K18">
        <v>83</v>
      </c>
      <c r="L18">
        <v>25</v>
      </c>
      <c r="M18" s="2">
        <f t="shared" si="6"/>
        <v>455</v>
      </c>
      <c r="N18" s="2">
        <f t="shared" si="7"/>
        <v>455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13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620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f t="shared" si="9"/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116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2450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0.22413793103448276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8.5714285714285715E-2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6.5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310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0.11206896551724138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0.2530612244897959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0.66379310344827591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0.66122448979591841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8.9230769230769234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188.46153846153845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6.5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310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L22" sqref="L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37</v>
      </c>
      <c r="E7">
        <v>4</v>
      </c>
      <c r="F7">
        <v>8</v>
      </c>
      <c r="G7">
        <v>1</v>
      </c>
      <c r="H7">
        <v>1</v>
      </c>
      <c r="I7">
        <v>1</v>
      </c>
      <c r="J7">
        <v>0</v>
      </c>
      <c r="K7">
        <v>0</v>
      </c>
      <c r="L7">
        <v>1</v>
      </c>
      <c r="M7" s="2">
        <v>3</v>
      </c>
      <c r="N7" s="2">
        <f>SUM(D7:M7)</f>
        <v>56</v>
      </c>
    </row>
    <row r="8" spans="1:14" x14ac:dyDescent="0.25">
      <c r="A8" s="5" t="s">
        <v>16</v>
      </c>
      <c r="B8" s="5"/>
      <c r="D8" s="9">
        <f>D7</f>
        <v>37</v>
      </c>
      <c r="E8" s="9">
        <f t="shared" ref="E8:N8" si="0">E7</f>
        <v>4</v>
      </c>
      <c r="F8" s="9">
        <f t="shared" si="0"/>
        <v>8</v>
      </c>
      <c r="G8" s="9">
        <f t="shared" si="0"/>
        <v>1</v>
      </c>
      <c r="H8" s="9">
        <f t="shared" si="0"/>
        <v>1</v>
      </c>
      <c r="I8" s="9">
        <f t="shared" si="0"/>
        <v>1</v>
      </c>
      <c r="J8" s="9">
        <f t="shared" si="0"/>
        <v>0</v>
      </c>
      <c r="K8" s="9">
        <f t="shared" si="0"/>
        <v>0</v>
      </c>
      <c r="L8" s="9">
        <f t="shared" si="0"/>
        <v>1</v>
      </c>
      <c r="M8" s="9">
        <f t="shared" si="0"/>
        <v>3</v>
      </c>
      <c r="N8" s="9">
        <f t="shared" si="0"/>
        <v>56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41</v>
      </c>
      <c r="F10">
        <v>12</v>
      </c>
      <c r="G10">
        <v>21</v>
      </c>
      <c r="H10">
        <v>26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174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11</v>
      </c>
      <c r="M11" s="2">
        <f t="shared" ref="M11:M13" si="3">SUM(I11:L11)</f>
        <v>11</v>
      </c>
      <c r="N11" s="2">
        <f t="shared" ref="N11:N13" si="4">SUM(D11:L11)</f>
        <v>11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14</v>
      </c>
      <c r="M12" s="2">
        <f t="shared" si="3"/>
        <v>14</v>
      </c>
      <c r="N12" s="2">
        <f t="shared" si="4"/>
        <v>14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11</v>
      </c>
      <c r="M13" s="2">
        <f t="shared" si="3"/>
        <v>11</v>
      </c>
      <c r="N13" s="2">
        <f t="shared" si="4"/>
        <v>11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41</v>
      </c>
      <c r="F15" s="9">
        <f t="shared" si="5"/>
        <v>12</v>
      </c>
      <c r="G15" s="9">
        <f t="shared" si="5"/>
        <v>21</v>
      </c>
      <c r="H15" s="9">
        <f t="shared" si="5"/>
        <v>26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36</v>
      </c>
      <c r="M15" s="9">
        <f t="shared" si="5"/>
        <v>36</v>
      </c>
      <c r="N15" s="9">
        <f t="shared" si="5"/>
        <v>210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80</v>
      </c>
      <c r="E17">
        <v>45</v>
      </c>
      <c r="F17">
        <v>16</v>
      </c>
      <c r="G17">
        <v>11</v>
      </c>
      <c r="H17">
        <v>13</v>
      </c>
      <c r="I17">
        <v>0</v>
      </c>
      <c r="J17">
        <v>0</v>
      </c>
      <c r="K17">
        <v>0</v>
      </c>
      <c r="L17">
        <v>0</v>
      </c>
      <c r="M17" s="2">
        <f t="shared" ref="M17" si="6">SUM(I17:L17)</f>
        <v>0</v>
      </c>
      <c r="N17" s="2">
        <f t="shared" ref="N17:N18" si="7">SUM(D17:L17)</f>
        <v>165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13</v>
      </c>
      <c r="I18">
        <v>240</v>
      </c>
      <c r="J18">
        <v>107</v>
      </c>
      <c r="K18">
        <v>83</v>
      </c>
      <c r="L18">
        <v>25</v>
      </c>
      <c r="M18" s="2">
        <v>455</v>
      </c>
      <c r="N18" s="2">
        <f t="shared" si="7"/>
        <v>468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8">SUM(F17:F18)</f>
        <v>16</v>
      </c>
      <c r="G19" s="9">
        <f t="shared" si="8"/>
        <v>11</v>
      </c>
      <c r="H19" s="9">
        <f t="shared" si="8"/>
        <v>26</v>
      </c>
      <c r="I19" s="9">
        <f t="shared" si="8"/>
        <v>240</v>
      </c>
      <c r="J19" s="9">
        <f t="shared" si="8"/>
        <v>107</v>
      </c>
      <c r="K19" s="9">
        <f t="shared" si="8"/>
        <v>83</v>
      </c>
      <c r="L19" s="9">
        <f t="shared" si="8"/>
        <v>25</v>
      </c>
      <c r="M19" s="9">
        <f t="shared" si="8"/>
        <v>455</v>
      </c>
      <c r="N19" s="9">
        <f t="shared" si="8"/>
        <v>633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65</v>
      </c>
      <c r="E21">
        <v>69</v>
      </c>
      <c r="F21">
        <v>14</v>
      </c>
      <c r="G21">
        <v>15</v>
      </c>
      <c r="H21">
        <v>9</v>
      </c>
      <c r="I21">
        <v>0</v>
      </c>
      <c r="J21">
        <v>0</v>
      </c>
      <c r="K21">
        <v>0</v>
      </c>
      <c r="L21">
        <v>2</v>
      </c>
      <c r="M21" s="2">
        <f t="shared" ref="M21:M27" si="9">SUM(I21:L21)</f>
        <v>2</v>
      </c>
      <c r="N21" s="2">
        <f t="shared" ref="N21:N27" si="10">SUM(D21:L21)</f>
        <v>174</v>
      </c>
    </row>
    <row r="22" spans="1:14" x14ac:dyDescent="0.25">
      <c r="A22" s="7" t="s">
        <v>22</v>
      </c>
      <c r="B22" s="14">
        <v>11</v>
      </c>
      <c r="D22">
        <v>84</v>
      </c>
      <c r="E22">
        <v>36</v>
      </c>
      <c r="F22">
        <v>29</v>
      </c>
      <c r="G22">
        <v>7</v>
      </c>
      <c r="H22">
        <v>22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178</v>
      </c>
    </row>
    <row r="23" spans="1:14" x14ac:dyDescent="0.25">
      <c r="A23" s="4" t="s">
        <v>18</v>
      </c>
      <c r="B23" s="14"/>
      <c r="D23">
        <v>69</v>
      </c>
      <c r="E23">
        <v>68</v>
      </c>
      <c r="F23">
        <v>15</v>
      </c>
      <c r="G23">
        <v>22</v>
      </c>
      <c r="H23">
        <v>6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180</v>
      </c>
    </row>
    <row r="24" spans="1:14" x14ac:dyDescent="0.25">
      <c r="A24" s="4" t="s">
        <v>36</v>
      </c>
      <c r="B24" s="14">
        <v>5</v>
      </c>
      <c r="D24">
        <v>81</v>
      </c>
      <c r="E24">
        <v>58</v>
      </c>
      <c r="F24">
        <v>22</v>
      </c>
      <c r="G24">
        <v>30</v>
      </c>
      <c r="H24">
        <v>17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208</v>
      </c>
    </row>
    <row r="25" spans="1:14" x14ac:dyDescent="0.25">
      <c r="A25" s="18" t="s">
        <v>34</v>
      </c>
      <c r="B25" s="14">
        <v>6</v>
      </c>
      <c r="D25">
        <v>60</v>
      </c>
      <c r="E25">
        <v>37</v>
      </c>
      <c r="F25">
        <v>17</v>
      </c>
      <c r="G25">
        <v>11</v>
      </c>
      <c r="H25">
        <v>9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134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</v>
      </c>
      <c r="I26">
        <v>334</v>
      </c>
      <c r="J26">
        <v>98</v>
      </c>
      <c r="K26">
        <v>115</v>
      </c>
      <c r="L26">
        <v>42</v>
      </c>
      <c r="M26" s="2">
        <v>589</v>
      </c>
      <c r="N26" s="2">
        <f t="shared" si="10"/>
        <v>590</v>
      </c>
    </row>
    <row r="27" spans="1:14" x14ac:dyDescent="0.25">
      <c r="A27" s="18" t="s">
        <v>37</v>
      </c>
      <c r="B27" s="14">
        <v>9</v>
      </c>
      <c r="D27">
        <v>69</v>
      </c>
      <c r="E27">
        <v>37</v>
      </c>
      <c r="F27">
        <v>20</v>
      </c>
      <c r="G27">
        <v>17</v>
      </c>
      <c r="H27">
        <v>13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156</v>
      </c>
    </row>
    <row r="28" spans="1:14" x14ac:dyDescent="0.25">
      <c r="A28" s="5" t="s">
        <v>25</v>
      </c>
      <c r="B28" s="5"/>
      <c r="D28" s="9">
        <f t="shared" ref="D28:N28" si="11">SUM(D21:D27)</f>
        <v>428</v>
      </c>
      <c r="E28" s="9">
        <f t="shared" si="11"/>
        <v>305</v>
      </c>
      <c r="F28" s="9">
        <f t="shared" si="11"/>
        <v>117</v>
      </c>
      <c r="G28" s="9">
        <f t="shared" si="11"/>
        <v>102</v>
      </c>
      <c r="H28" s="9">
        <f t="shared" si="11"/>
        <v>77</v>
      </c>
      <c r="I28" s="9">
        <f t="shared" si="11"/>
        <v>334</v>
      </c>
      <c r="J28" s="9">
        <f t="shared" si="11"/>
        <v>98</v>
      </c>
      <c r="K28" s="9">
        <f t="shared" si="11"/>
        <v>115</v>
      </c>
      <c r="L28" s="9">
        <f t="shared" si="11"/>
        <v>44</v>
      </c>
      <c r="M28" s="9">
        <f t="shared" si="11"/>
        <v>591</v>
      </c>
      <c r="N28" s="9">
        <f t="shared" si="11"/>
        <v>1620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582</v>
      </c>
      <c r="E30" s="9">
        <f t="shared" si="12"/>
        <v>391</v>
      </c>
      <c r="F30" s="9">
        <f t="shared" si="12"/>
        <v>145</v>
      </c>
      <c r="G30" s="9">
        <f t="shared" si="12"/>
        <v>134</v>
      </c>
      <c r="H30" s="9">
        <f t="shared" si="12"/>
        <v>129</v>
      </c>
      <c r="I30" s="9">
        <f t="shared" si="12"/>
        <v>574</v>
      </c>
      <c r="J30" s="9">
        <f t="shared" si="12"/>
        <v>205</v>
      </c>
      <c r="K30" s="9">
        <f t="shared" si="12"/>
        <v>198</v>
      </c>
      <c r="L30" s="9">
        <f t="shared" si="12"/>
        <v>105</v>
      </c>
      <c r="M30" s="9">
        <f t="shared" si="12"/>
        <v>1082</v>
      </c>
      <c r="N30" s="19">
        <f>SUM(D30:L30)</f>
        <v>2463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8.1999999999999993</v>
      </c>
      <c r="F32" s="2">
        <f t="shared" si="13"/>
        <v>2.4</v>
      </c>
      <c r="G32" s="2">
        <f t="shared" si="13"/>
        <v>4.2</v>
      </c>
      <c r="H32" s="2">
        <f t="shared" si="13"/>
        <v>5.2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7.2</v>
      </c>
      <c r="M32" s="2">
        <f t="shared" si="13"/>
        <v>7.2</v>
      </c>
      <c r="N32" s="11">
        <f t="shared" si="13"/>
        <v>42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0.12714776632302405</v>
      </c>
      <c r="E33" s="13">
        <f t="shared" si="14"/>
        <v>0.10485933503836317</v>
      </c>
      <c r="F33" s="13">
        <f t="shared" si="14"/>
        <v>8.2758620689655171E-2</v>
      </c>
      <c r="G33" s="13">
        <f t="shared" si="14"/>
        <v>0.15671641791044777</v>
      </c>
      <c r="H33" s="13">
        <f t="shared" si="14"/>
        <v>0.20155038759689922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0.34285714285714286</v>
      </c>
      <c r="M33" s="13">
        <f t="shared" si="14"/>
        <v>3.3271719038817003E-2</v>
      </c>
      <c r="N33" s="13">
        <f t="shared" si="14"/>
        <v>8.5261875761266745E-2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40</v>
      </c>
      <c r="E36" s="2">
        <f t="shared" si="16"/>
        <v>22.5</v>
      </c>
      <c r="F36" s="2">
        <f t="shared" si="16"/>
        <v>8</v>
      </c>
      <c r="G36" s="2">
        <f t="shared" si="16"/>
        <v>5.5</v>
      </c>
      <c r="H36" s="2">
        <f t="shared" si="16"/>
        <v>13</v>
      </c>
      <c r="I36" s="2">
        <f t="shared" si="16"/>
        <v>120</v>
      </c>
      <c r="J36" s="2">
        <f t="shared" si="16"/>
        <v>53.5</v>
      </c>
      <c r="K36" s="2">
        <f t="shared" si="16"/>
        <v>41.5</v>
      </c>
      <c r="L36" s="2">
        <f t="shared" si="16"/>
        <v>12.5</v>
      </c>
      <c r="M36" s="2">
        <f t="shared" si="16"/>
        <v>227.5</v>
      </c>
      <c r="N36" s="11">
        <f t="shared" si="16"/>
        <v>316.5</v>
      </c>
    </row>
    <row r="37" spans="1:14" x14ac:dyDescent="0.25">
      <c r="A37" s="8" t="s">
        <v>28</v>
      </c>
      <c r="B37" s="8"/>
      <c r="D37" s="13">
        <f t="shared" ref="D37:N37" si="17">IF(D30&gt;0,D19/D30,0)</f>
        <v>0.13745704467353953</v>
      </c>
      <c r="E37" s="13">
        <f t="shared" si="17"/>
        <v>0.11508951406649616</v>
      </c>
      <c r="F37" s="13">
        <f t="shared" si="17"/>
        <v>0.1103448275862069</v>
      </c>
      <c r="G37" s="13">
        <f t="shared" si="17"/>
        <v>8.2089552238805971E-2</v>
      </c>
      <c r="H37" s="13">
        <f t="shared" si="17"/>
        <v>0.20155038759689922</v>
      </c>
      <c r="I37" s="13">
        <f t="shared" si="17"/>
        <v>0.41811846689895471</v>
      </c>
      <c r="J37" s="13">
        <f t="shared" si="17"/>
        <v>0.52195121951219514</v>
      </c>
      <c r="K37" s="13">
        <f t="shared" si="17"/>
        <v>0.41919191919191917</v>
      </c>
      <c r="L37" s="13">
        <f t="shared" si="17"/>
        <v>0.23809523809523808</v>
      </c>
      <c r="M37" s="13">
        <f t="shared" si="17"/>
        <v>0.42051756007393715</v>
      </c>
      <c r="N37" s="13">
        <f t="shared" si="17"/>
        <v>0.25700365408038978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61.142857142857146</v>
      </c>
      <c r="E40" s="2">
        <f t="shared" si="19"/>
        <v>43.571428571428569</v>
      </c>
      <c r="F40" s="2">
        <f t="shared" si="19"/>
        <v>16.714285714285715</v>
      </c>
      <c r="G40" s="2">
        <f t="shared" si="19"/>
        <v>14.571428571428571</v>
      </c>
      <c r="H40" s="2">
        <f t="shared" si="19"/>
        <v>11</v>
      </c>
      <c r="I40" s="2">
        <f t="shared" si="19"/>
        <v>47.714285714285715</v>
      </c>
      <c r="J40" s="2">
        <f t="shared" si="19"/>
        <v>14</v>
      </c>
      <c r="K40" s="2">
        <f t="shared" si="19"/>
        <v>16.428571428571427</v>
      </c>
      <c r="L40" s="2">
        <f t="shared" si="19"/>
        <v>6.2857142857142856</v>
      </c>
      <c r="M40" s="2">
        <f t="shared" si="19"/>
        <v>84.428571428571431</v>
      </c>
      <c r="N40" s="11">
        <f t="shared" si="19"/>
        <v>231.42857142857142</v>
      </c>
    </row>
    <row r="41" spans="1:14" x14ac:dyDescent="0.25">
      <c r="A41" s="8" t="s">
        <v>28</v>
      </c>
      <c r="B41" s="8"/>
      <c r="D41" s="13">
        <f>IF(D30&gt;0,D28/D30,0)</f>
        <v>0.73539518900343648</v>
      </c>
      <c r="E41" s="13">
        <f t="shared" ref="E41:N41" si="20">IF(E30&gt;0,E28/E30,0)</f>
        <v>0.78005115089514065</v>
      </c>
      <c r="F41" s="13">
        <f t="shared" si="20"/>
        <v>0.80689655172413788</v>
      </c>
      <c r="G41" s="13">
        <f t="shared" si="20"/>
        <v>0.76119402985074625</v>
      </c>
      <c r="H41" s="13">
        <f t="shared" si="20"/>
        <v>0.5968992248062015</v>
      </c>
      <c r="I41" s="13">
        <f t="shared" si="20"/>
        <v>0.58188153310104529</v>
      </c>
      <c r="J41" s="13">
        <f t="shared" si="20"/>
        <v>0.47804878048780486</v>
      </c>
      <c r="K41" s="13">
        <f t="shared" si="20"/>
        <v>0.58080808080808077</v>
      </c>
      <c r="L41" s="13">
        <f t="shared" si="20"/>
        <v>0.41904761904761906</v>
      </c>
      <c r="M41" s="13">
        <f t="shared" si="20"/>
        <v>0.54621072088724587</v>
      </c>
      <c r="N41" s="13">
        <f t="shared" si="20"/>
        <v>0.65773447015834352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2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44.769230769230766</v>
      </c>
      <c r="E44" s="11">
        <f t="shared" si="22"/>
        <v>30.076923076923077</v>
      </c>
      <c r="F44" s="11">
        <f t="shared" si="22"/>
        <v>11.153846153846153</v>
      </c>
      <c r="G44" s="11">
        <f t="shared" si="22"/>
        <v>10.307692307692308</v>
      </c>
      <c r="H44" s="11">
        <f t="shared" si="22"/>
        <v>9.9230769230769234</v>
      </c>
      <c r="I44" s="11">
        <f t="shared" si="22"/>
        <v>44.153846153846153</v>
      </c>
      <c r="J44" s="11">
        <f t="shared" si="22"/>
        <v>15.76923076923077</v>
      </c>
      <c r="K44" s="11">
        <f t="shared" si="22"/>
        <v>15.23076923076923</v>
      </c>
      <c r="L44" s="11">
        <f t="shared" si="22"/>
        <v>8.0769230769230766</v>
      </c>
      <c r="M44" s="11">
        <f t="shared" si="22"/>
        <v>83.230769230769226</v>
      </c>
      <c r="N44" s="11">
        <f t="shared" si="22"/>
        <v>189.46153846153845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8.1999999999999993</v>
      </c>
      <c r="F50">
        <f t="shared" si="23"/>
        <v>2.4</v>
      </c>
      <c r="G50">
        <f t="shared" si="23"/>
        <v>4.2</v>
      </c>
      <c r="H50">
        <f t="shared" si="23"/>
        <v>5.2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7.2</v>
      </c>
      <c r="M50">
        <f t="shared" si="23"/>
        <v>7.2</v>
      </c>
      <c r="N50" s="10">
        <f t="shared" si="23"/>
        <v>42</v>
      </c>
    </row>
    <row r="51" spans="4:14" x14ac:dyDescent="0.25">
      <c r="D51">
        <f>D36</f>
        <v>40</v>
      </c>
      <c r="E51">
        <f t="shared" ref="E51:N51" si="24">E36</f>
        <v>22.5</v>
      </c>
      <c r="F51">
        <f t="shared" si="24"/>
        <v>8</v>
      </c>
      <c r="G51">
        <f t="shared" si="24"/>
        <v>5.5</v>
      </c>
      <c r="H51">
        <f t="shared" si="24"/>
        <v>13</v>
      </c>
      <c r="I51">
        <f t="shared" si="24"/>
        <v>120</v>
      </c>
      <c r="J51">
        <f t="shared" si="24"/>
        <v>53.5</v>
      </c>
      <c r="K51">
        <f t="shared" si="24"/>
        <v>41.5</v>
      </c>
      <c r="L51">
        <f t="shared" si="24"/>
        <v>12.5</v>
      </c>
      <c r="M51">
        <f t="shared" si="24"/>
        <v>227.5</v>
      </c>
      <c r="N51" s="10">
        <f t="shared" si="24"/>
        <v>316.5</v>
      </c>
    </row>
    <row r="52" spans="4:14" x14ac:dyDescent="0.25">
      <c r="D52">
        <f>D40</f>
        <v>61.142857142857146</v>
      </c>
      <c r="E52">
        <f t="shared" ref="E52:N52" si="25">E40</f>
        <v>43.571428571428569</v>
      </c>
      <c r="F52">
        <f t="shared" si="25"/>
        <v>16.714285714285715</v>
      </c>
      <c r="G52">
        <f t="shared" si="25"/>
        <v>14.571428571428571</v>
      </c>
      <c r="H52">
        <f t="shared" si="25"/>
        <v>11</v>
      </c>
      <c r="I52">
        <f t="shared" si="25"/>
        <v>47.714285714285715</v>
      </c>
      <c r="J52">
        <f t="shared" si="25"/>
        <v>14</v>
      </c>
      <c r="K52">
        <f t="shared" si="25"/>
        <v>16.428571428571427</v>
      </c>
      <c r="L52">
        <f t="shared" si="25"/>
        <v>6.2857142857142856</v>
      </c>
      <c r="M52">
        <f t="shared" si="25"/>
        <v>84.428571428571431</v>
      </c>
      <c r="N52" s="10">
        <f t="shared" si="25"/>
        <v>231.42857142857142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5 M8:M10 M27 M11:M17 M19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O12" sqref="O12:O13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22</v>
      </c>
      <c r="E7">
        <v>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 s="2">
        <f>SUM(I7:L7)</f>
        <v>0</v>
      </c>
      <c r="N7" s="2">
        <f>SUM(D7:L7)</f>
        <v>25</v>
      </c>
    </row>
    <row r="8" spans="1:14" x14ac:dyDescent="0.25">
      <c r="A8" s="5" t="s">
        <v>16</v>
      </c>
      <c r="B8" s="5"/>
      <c r="D8" s="9">
        <f>D7</f>
        <v>22</v>
      </c>
      <c r="E8" s="9">
        <f t="shared" ref="E8:N8" si="0">E7</f>
        <v>3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25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91</v>
      </c>
      <c r="E10">
        <v>101</v>
      </c>
      <c r="F10">
        <v>38</v>
      </c>
      <c r="G10">
        <v>74</v>
      </c>
      <c r="H10">
        <v>11</v>
      </c>
      <c r="I10">
        <v>0</v>
      </c>
      <c r="J10">
        <v>0</v>
      </c>
      <c r="K10">
        <v>0</v>
      </c>
      <c r="L10">
        <v>0</v>
      </c>
      <c r="M10" s="2">
        <f t="shared" ref="M10" si="1">SUM(I10:L10)</f>
        <v>0</v>
      </c>
      <c r="N10" s="2">
        <f t="shared" ref="N10" si="2">SUM(D10:L10)</f>
        <v>315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9</v>
      </c>
      <c r="M11" s="2">
        <f t="shared" ref="M11:M14" si="3">SUM(I11:L11)</f>
        <v>9</v>
      </c>
      <c r="N11" s="2">
        <f t="shared" ref="N11:N14" si="4">SUM(D11:L11)</f>
        <v>9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6</v>
      </c>
      <c r="M12" s="2">
        <f t="shared" si="3"/>
        <v>6</v>
      </c>
      <c r="N12" s="2">
        <f t="shared" si="4"/>
        <v>6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10</v>
      </c>
      <c r="M13" s="2">
        <f t="shared" si="3"/>
        <v>10</v>
      </c>
      <c r="N13" s="2">
        <f t="shared" si="4"/>
        <v>10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2</v>
      </c>
      <c r="M14" s="2">
        <f t="shared" si="3"/>
        <v>2</v>
      </c>
      <c r="N14" s="2">
        <f t="shared" si="4"/>
        <v>2</v>
      </c>
    </row>
    <row r="15" spans="1:14" x14ac:dyDescent="0.25">
      <c r="A15" s="5" t="s">
        <v>19</v>
      </c>
      <c r="B15" s="6"/>
      <c r="D15" s="9">
        <f t="shared" ref="D15:K15" si="5">SUM(D10:D10)</f>
        <v>91</v>
      </c>
      <c r="E15" s="9">
        <f t="shared" si="5"/>
        <v>101</v>
      </c>
      <c r="F15" s="9">
        <f t="shared" si="5"/>
        <v>38</v>
      </c>
      <c r="G15" s="9">
        <f t="shared" si="5"/>
        <v>74</v>
      </c>
      <c r="H15" s="9">
        <f t="shared" si="5"/>
        <v>11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v>27</v>
      </c>
      <c r="M15" s="9">
        <f>SUM(M10:M10)</f>
        <v>0</v>
      </c>
      <c r="N15" s="9">
        <f>SUM(N10:N14)</f>
        <v>342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75</v>
      </c>
      <c r="E17">
        <v>56</v>
      </c>
      <c r="F17">
        <v>15</v>
      </c>
      <c r="G17">
        <v>9</v>
      </c>
      <c r="H17">
        <v>3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158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207</v>
      </c>
      <c r="J18">
        <v>104</v>
      </c>
      <c r="K18">
        <v>100</v>
      </c>
      <c r="L18">
        <v>14</v>
      </c>
      <c r="M18" s="2">
        <f t="shared" si="6"/>
        <v>425</v>
      </c>
      <c r="N18" s="2">
        <f t="shared" si="7"/>
        <v>425</v>
      </c>
    </row>
    <row r="19" spans="1:14" x14ac:dyDescent="0.25">
      <c r="A19" s="5" t="s">
        <v>21</v>
      </c>
      <c r="B19" s="6"/>
      <c r="D19" s="9">
        <f>SUM(D17:D18)</f>
        <v>75</v>
      </c>
      <c r="E19" s="9">
        <f>SUM(E17:E18)</f>
        <v>56</v>
      </c>
      <c r="F19" s="9">
        <f t="shared" ref="F19:N19" si="8">SUM(F17:F18)</f>
        <v>15</v>
      </c>
      <c r="G19" s="9">
        <f t="shared" si="8"/>
        <v>9</v>
      </c>
      <c r="H19" s="9">
        <f t="shared" si="8"/>
        <v>3</v>
      </c>
      <c r="I19" s="9">
        <f t="shared" si="8"/>
        <v>207</v>
      </c>
      <c r="J19" s="9">
        <f t="shared" si="8"/>
        <v>104</v>
      </c>
      <c r="K19" s="9">
        <f t="shared" si="8"/>
        <v>100</v>
      </c>
      <c r="L19" s="9">
        <f t="shared" si="8"/>
        <v>14</v>
      </c>
      <c r="M19" s="9">
        <f t="shared" si="8"/>
        <v>425</v>
      </c>
      <c r="N19" s="9">
        <f t="shared" si="8"/>
        <v>583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82</v>
      </c>
      <c r="E21">
        <v>47</v>
      </c>
      <c r="F21">
        <v>22</v>
      </c>
      <c r="G21">
        <v>15</v>
      </c>
      <c r="H21">
        <v>1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167</v>
      </c>
    </row>
    <row r="22" spans="1:14" x14ac:dyDescent="0.25">
      <c r="A22" s="7" t="s">
        <v>22</v>
      </c>
      <c r="B22" s="14">
        <v>11</v>
      </c>
      <c r="D22">
        <v>96</v>
      </c>
      <c r="E22">
        <v>44</v>
      </c>
      <c r="F22">
        <v>12</v>
      </c>
      <c r="G22">
        <v>14</v>
      </c>
      <c r="H22">
        <v>2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168</v>
      </c>
    </row>
    <row r="23" spans="1:14" x14ac:dyDescent="0.25">
      <c r="A23" s="4" t="s">
        <v>18</v>
      </c>
      <c r="B23" s="14"/>
      <c r="D23">
        <v>79</v>
      </c>
      <c r="E23">
        <v>49</v>
      </c>
      <c r="F23">
        <v>23</v>
      </c>
      <c r="G23">
        <v>7</v>
      </c>
      <c r="H23">
        <v>1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159</v>
      </c>
    </row>
    <row r="24" spans="1:14" x14ac:dyDescent="0.25">
      <c r="A24" s="4" t="s">
        <v>36</v>
      </c>
      <c r="B24" s="14">
        <v>5</v>
      </c>
      <c r="D24">
        <v>75</v>
      </c>
      <c r="E24">
        <v>47</v>
      </c>
      <c r="F24">
        <v>20</v>
      </c>
      <c r="G24">
        <v>14</v>
      </c>
      <c r="H24">
        <v>6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162</v>
      </c>
    </row>
    <row r="25" spans="1:14" x14ac:dyDescent="0.25">
      <c r="A25" s="18" t="s">
        <v>34</v>
      </c>
      <c r="B25" s="14">
        <v>6</v>
      </c>
      <c r="D25">
        <v>50</v>
      </c>
      <c r="E25">
        <v>55</v>
      </c>
      <c r="F25">
        <v>20</v>
      </c>
      <c r="G25">
        <v>15</v>
      </c>
      <c r="H25">
        <v>2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142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293</v>
      </c>
      <c r="J26">
        <v>116</v>
      </c>
      <c r="K26">
        <v>92</v>
      </c>
      <c r="L26">
        <v>36</v>
      </c>
      <c r="M26" s="2">
        <f t="shared" si="9"/>
        <v>537</v>
      </c>
      <c r="N26" s="2">
        <f t="shared" si="10"/>
        <v>537</v>
      </c>
    </row>
    <row r="27" spans="1:14" x14ac:dyDescent="0.25">
      <c r="A27" s="18" t="s">
        <v>37</v>
      </c>
      <c r="B27" s="14">
        <v>9</v>
      </c>
      <c r="D27">
        <v>67</v>
      </c>
      <c r="E27">
        <v>25</v>
      </c>
      <c r="F27">
        <v>20</v>
      </c>
      <c r="G27">
        <v>11</v>
      </c>
      <c r="H27">
        <v>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128</v>
      </c>
    </row>
    <row r="28" spans="1:14" x14ac:dyDescent="0.25">
      <c r="A28" s="5" t="s">
        <v>25</v>
      </c>
      <c r="B28" s="5"/>
      <c r="D28" s="9">
        <f t="shared" ref="D28:N28" si="11">SUM(D21:D27)</f>
        <v>449</v>
      </c>
      <c r="E28" s="9">
        <f t="shared" si="11"/>
        <v>267</v>
      </c>
      <c r="F28" s="9">
        <f t="shared" si="11"/>
        <v>117</v>
      </c>
      <c r="G28" s="9">
        <f t="shared" si="11"/>
        <v>76</v>
      </c>
      <c r="H28" s="9">
        <f t="shared" si="11"/>
        <v>17</v>
      </c>
      <c r="I28" s="9">
        <f t="shared" si="11"/>
        <v>293</v>
      </c>
      <c r="J28" s="9">
        <f t="shared" si="11"/>
        <v>116</v>
      </c>
      <c r="K28" s="9">
        <f t="shared" si="11"/>
        <v>92</v>
      </c>
      <c r="L28" s="9">
        <f t="shared" si="11"/>
        <v>36</v>
      </c>
      <c r="M28" s="9">
        <f t="shared" si="11"/>
        <v>537</v>
      </c>
      <c r="N28" s="9">
        <f t="shared" si="11"/>
        <v>1463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615</v>
      </c>
      <c r="E30" s="9">
        <f t="shared" si="12"/>
        <v>424</v>
      </c>
      <c r="F30" s="9">
        <f t="shared" si="12"/>
        <v>170</v>
      </c>
      <c r="G30" s="9">
        <f t="shared" si="12"/>
        <v>159</v>
      </c>
      <c r="H30" s="9">
        <f t="shared" si="12"/>
        <v>31</v>
      </c>
      <c r="I30" s="9">
        <f t="shared" si="12"/>
        <v>500</v>
      </c>
      <c r="J30" s="9">
        <f t="shared" si="12"/>
        <v>220</v>
      </c>
      <c r="K30" s="9">
        <f t="shared" si="12"/>
        <v>192</v>
      </c>
      <c r="L30" s="9">
        <f t="shared" si="12"/>
        <v>77</v>
      </c>
      <c r="M30" s="9">
        <f t="shared" si="12"/>
        <v>962</v>
      </c>
      <c r="N30" s="19">
        <f>SUM(D30:L30)</f>
        <v>2388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91</v>
      </c>
      <c r="E32" s="2">
        <f t="shared" si="13"/>
        <v>101</v>
      </c>
      <c r="F32" s="2">
        <f t="shared" si="13"/>
        <v>38</v>
      </c>
      <c r="G32" s="2">
        <f t="shared" si="13"/>
        <v>74</v>
      </c>
      <c r="H32" s="2">
        <f t="shared" si="13"/>
        <v>11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315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0.14796747967479676</v>
      </c>
      <c r="E33" s="13">
        <f t="shared" si="14"/>
        <v>0.23820754716981132</v>
      </c>
      <c r="F33" s="13">
        <f t="shared" si="14"/>
        <v>0.22352941176470589</v>
      </c>
      <c r="G33" s="13">
        <f t="shared" si="14"/>
        <v>0.46540880503144655</v>
      </c>
      <c r="H33" s="13">
        <f t="shared" si="14"/>
        <v>0.35483870967741937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0.35064935064935066</v>
      </c>
      <c r="M33" s="13">
        <f t="shared" si="14"/>
        <v>0</v>
      </c>
      <c r="N33" s="13">
        <f t="shared" si="14"/>
        <v>0.14321608040201006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37.5</v>
      </c>
      <c r="E36" s="2">
        <f t="shared" si="16"/>
        <v>28</v>
      </c>
      <c r="F36" s="2">
        <f t="shared" si="16"/>
        <v>7.5</v>
      </c>
      <c r="G36" s="2">
        <f t="shared" si="16"/>
        <v>4.5</v>
      </c>
      <c r="H36" s="2">
        <f t="shared" si="16"/>
        <v>1.5</v>
      </c>
      <c r="I36" s="2">
        <f t="shared" si="16"/>
        <v>103.5</v>
      </c>
      <c r="J36" s="2">
        <f t="shared" si="16"/>
        <v>52</v>
      </c>
      <c r="K36" s="2">
        <f t="shared" si="16"/>
        <v>50</v>
      </c>
      <c r="L36" s="2">
        <f t="shared" si="16"/>
        <v>7</v>
      </c>
      <c r="M36" s="2">
        <f t="shared" si="16"/>
        <v>212.5</v>
      </c>
      <c r="N36" s="11">
        <f t="shared" si="16"/>
        <v>291.5</v>
      </c>
    </row>
    <row r="37" spans="1:14" x14ac:dyDescent="0.25">
      <c r="A37" s="8" t="s">
        <v>28</v>
      </c>
      <c r="B37" s="8"/>
      <c r="D37" s="13">
        <f t="shared" ref="D37:N37" si="17">IF(D30&gt;0,D19/D30,0)</f>
        <v>0.12195121951219512</v>
      </c>
      <c r="E37" s="13">
        <f t="shared" si="17"/>
        <v>0.13207547169811321</v>
      </c>
      <c r="F37" s="13">
        <f t="shared" si="17"/>
        <v>8.8235294117647065E-2</v>
      </c>
      <c r="G37" s="13">
        <f t="shared" si="17"/>
        <v>5.6603773584905662E-2</v>
      </c>
      <c r="H37" s="13">
        <f t="shared" si="17"/>
        <v>9.6774193548387094E-2</v>
      </c>
      <c r="I37" s="13">
        <f t="shared" si="17"/>
        <v>0.41399999999999998</v>
      </c>
      <c r="J37" s="13">
        <f t="shared" si="17"/>
        <v>0.47272727272727272</v>
      </c>
      <c r="K37" s="13">
        <f t="shared" si="17"/>
        <v>0.52083333333333337</v>
      </c>
      <c r="L37" s="13">
        <f t="shared" si="17"/>
        <v>0.18181818181818182</v>
      </c>
      <c r="M37" s="13">
        <f t="shared" si="17"/>
        <v>0.44178794178794178</v>
      </c>
      <c r="N37" s="13">
        <f t="shared" si="17"/>
        <v>0.24413735343383586</v>
      </c>
    </row>
    <row r="38" spans="1:14" x14ac:dyDescent="0.25">
      <c r="A38" s="5" t="s">
        <v>29</v>
      </c>
      <c r="B38" s="5"/>
      <c r="D38" s="2">
        <f>RANK(D36,D$50:D$52)</f>
        <v>3</v>
      </c>
      <c r="E38" s="2">
        <f t="shared" ref="E38:N38" si="18">RANK(E36,E$50:E$52)</f>
        <v>3</v>
      </c>
      <c r="F38" s="2">
        <f t="shared" si="18"/>
        <v>3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64.142857142857139</v>
      </c>
      <c r="E40" s="2">
        <f t="shared" si="19"/>
        <v>38.142857142857146</v>
      </c>
      <c r="F40" s="2">
        <f t="shared" si="19"/>
        <v>16.714285714285715</v>
      </c>
      <c r="G40" s="2">
        <f t="shared" si="19"/>
        <v>10.857142857142858</v>
      </c>
      <c r="H40" s="2">
        <f t="shared" si="19"/>
        <v>2.4285714285714284</v>
      </c>
      <c r="I40" s="2">
        <f t="shared" si="19"/>
        <v>41.857142857142854</v>
      </c>
      <c r="J40" s="2">
        <f t="shared" si="19"/>
        <v>16.571428571428573</v>
      </c>
      <c r="K40" s="2">
        <f t="shared" si="19"/>
        <v>13.142857142857142</v>
      </c>
      <c r="L40" s="2">
        <f t="shared" si="19"/>
        <v>5.1428571428571432</v>
      </c>
      <c r="M40" s="2">
        <f t="shared" si="19"/>
        <v>76.714285714285708</v>
      </c>
      <c r="N40" s="11">
        <f t="shared" si="19"/>
        <v>209</v>
      </c>
    </row>
    <row r="41" spans="1:14" x14ac:dyDescent="0.25">
      <c r="A41" s="8" t="s">
        <v>28</v>
      </c>
      <c r="B41" s="8"/>
      <c r="D41" s="13">
        <f>IF(D30&gt;0,D28/D30,0)</f>
        <v>0.73008130081300815</v>
      </c>
      <c r="E41" s="13">
        <f t="shared" ref="E41:N41" si="20">IF(E30&gt;0,E28/E30,0)</f>
        <v>0.62971698113207553</v>
      </c>
      <c r="F41" s="13">
        <f t="shared" si="20"/>
        <v>0.68823529411764706</v>
      </c>
      <c r="G41" s="13">
        <f t="shared" si="20"/>
        <v>0.4779874213836478</v>
      </c>
      <c r="H41" s="13">
        <f t="shared" si="20"/>
        <v>0.54838709677419351</v>
      </c>
      <c r="I41" s="13">
        <f t="shared" si="20"/>
        <v>0.58599999999999997</v>
      </c>
      <c r="J41" s="13">
        <f t="shared" si="20"/>
        <v>0.52727272727272723</v>
      </c>
      <c r="K41" s="13">
        <f t="shared" si="20"/>
        <v>0.47916666666666669</v>
      </c>
      <c r="L41" s="13">
        <f t="shared" si="20"/>
        <v>0.46753246753246752</v>
      </c>
      <c r="M41" s="13">
        <f t="shared" si="20"/>
        <v>0.55821205821205822</v>
      </c>
      <c r="N41" s="13">
        <f t="shared" si="20"/>
        <v>0.61264656616415414</v>
      </c>
    </row>
    <row r="42" spans="1:14" x14ac:dyDescent="0.25">
      <c r="A42" s="5" t="s">
        <v>29</v>
      </c>
      <c r="B42" s="5"/>
      <c r="D42" s="2">
        <f>RANK(D40,D$50:D$52)</f>
        <v>2</v>
      </c>
      <c r="E42" s="2">
        <f t="shared" ref="E42:N42" si="21">RANK(E40,E$50:E$52)</f>
        <v>2</v>
      </c>
      <c r="F42" s="2">
        <f t="shared" si="21"/>
        <v>2</v>
      </c>
      <c r="G42" s="2">
        <f t="shared" si="21"/>
        <v>2</v>
      </c>
      <c r="H42" s="2">
        <f t="shared" si="21"/>
        <v>2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2</v>
      </c>
      <c r="M42" s="2">
        <f t="shared" si="21"/>
        <v>2</v>
      </c>
      <c r="N42" s="2">
        <f t="shared" si="21"/>
        <v>3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47.307692307692307</v>
      </c>
      <c r="E44" s="11">
        <f t="shared" si="22"/>
        <v>32.615384615384613</v>
      </c>
      <c r="F44" s="11">
        <f t="shared" si="22"/>
        <v>13.076923076923077</v>
      </c>
      <c r="G44" s="11">
        <f t="shared" si="22"/>
        <v>12.23076923076923</v>
      </c>
      <c r="H44" s="11">
        <f t="shared" si="22"/>
        <v>2.3846153846153846</v>
      </c>
      <c r="I44" s="11">
        <f t="shared" si="22"/>
        <v>38.46153846153846</v>
      </c>
      <c r="J44" s="11">
        <f t="shared" si="22"/>
        <v>16.923076923076923</v>
      </c>
      <c r="K44" s="11">
        <f t="shared" si="22"/>
        <v>14.76923076923077</v>
      </c>
      <c r="L44" s="11">
        <f t="shared" si="22"/>
        <v>5.9230769230769234</v>
      </c>
      <c r="M44" s="11">
        <f t="shared" si="22"/>
        <v>74</v>
      </c>
      <c r="N44" s="11">
        <f t="shared" si="22"/>
        <v>183.69230769230768</v>
      </c>
    </row>
    <row r="49" spans="4:14" x14ac:dyDescent="0.25">
      <c r="D49" s="2" t="s">
        <v>33</v>
      </c>
    </row>
    <row r="50" spans="4:14" x14ac:dyDescent="0.25">
      <c r="D50">
        <f>D32</f>
        <v>91</v>
      </c>
      <c r="E50">
        <f t="shared" ref="E50:N50" si="23">E32</f>
        <v>101</v>
      </c>
      <c r="F50">
        <f t="shared" si="23"/>
        <v>38</v>
      </c>
      <c r="G50">
        <f t="shared" si="23"/>
        <v>74</v>
      </c>
      <c r="H50">
        <f t="shared" si="23"/>
        <v>11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315</v>
      </c>
    </row>
    <row r="51" spans="4:14" x14ac:dyDescent="0.25">
      <c r="D51">
        <f>D36</f>
        <v>37.5</v>
      </c>
      <c r="E51">
        <f t="shared" ref="E51:N51" si="24">E36</f>
        <v>28</v>
      </c>
      <c r="F51">
        <f t="shared" si="24"/>
        <v>7.5</v>
      </c>
      <c r="G51">
        <f t="shared" si="24"/>
        <v>4.5</v>
      </c>
      <c r="H51">
        <f t="shared" si="24"/>
        <v>1.5</v>
      </c>
      <c r="I51">
        <f t="shared" si="24"/>
        <v>103.5</v>
      </c>
      <c r="J51">
        <f t="shared" si="24"/>
        <v>52</v>
      </c>
      <c r="K51">
        <f t="shared" si="24"/>
        <v>50</v>
      </c>
      <c r="L51">
        <f t="shared" si="24"/>
        <v>7</v>
      </c>
      <c r="M51">
        <f t="shared" si="24"/>
        <v>212.5</v>
      </c>
      <c r="N51" s="10">
        <f t="shared" si="24"/>
        <v>291.5</v>
      </c>
    </row>
    <row r="52" spans="4:14" x14ac:dyDescent="0.25">
      <c r="D52">
        <f>D40</f>
        <v>64.142857142857139</v>
      </c>
      <c r="E52">
        <f t="shared" ref="E52:N52" si="25">E40</f>
        <v>38.142857142857146</v>
      </c>
      <c r="F52">
        <f t="shared" si="25"/>
        <v>16.714285714285715</v>
      </c>
      <c r="G52">
        <f t="shared" si="25"/>
        <v>10.857142857142858</v>
      </c>
      <c r="H52">
        <f t="shared" si="25"/>
        <v>2.4285714285714284</v>
      </c>
      <c r="I52">
        <f t="shared" si="25"/>
        <v>41.857142857142854</v>
      </c>
      <c r="J52">
        <f t="shared" si="25"/>
        <v>16.571428571428573</v>
      </c>
      <c r="K52">
        <f t="shared" si="25"/>
        <v>13.142857142857142</v>
      </c>
      <c r="L52">
        <f t="shared" si="25"/>
        <v>5.1428571428571432</v>
      </c>
      <c r="M52">
        <f t="shared" si="25"/>
        <v>76.714285714285708</v>
      </c>
      <c r="N52" s="10">
        <f t="shared" si="25"/>
        <v>209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Q28" sqref="Q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13</v>
      </c>
      <c r="E7">
        <v>1</v>
      </c>
      <c r="F7">
        <v>2</v>
      </c>
      <c r="G7">
        <v>1</v>
      </c>
      <c r="H7">
        <v>0</v>
      </c>
      <c r="I7">
        <v>1</v>
      </c>
      <c r="J7">
        <v>0</v>
      </c>
      <c r="K7">
        <v>2</v>
      </c>
      <c r="L7">
        <v>1</v>
      </c>
      <c r="M7" s="2">
        <f>SUM(I7:L7)</f>
        <v>4</v>
      </c>
      <c r="N7" s="2">
        <f>SUM(D7:L7)</f>
        <v>21</v>
      </c>
    </row>
    <row r="8" spans="1:14" x14ac:dyDescent="0.25">
      <c r="A8" s="5" t="s">
        <v>16</v>
      </c>
      <c r="B8" s="5"/>
      <c r="D8" s="9">
        <f>D7</f>
        <v>13</v>
      </c>
      <c r="E8" s="9">
        <f t="shared" ref="E8:N8" si="0">E7</f>
        <v>1</v>
      </c>
      <c r="F8" s="9">
        <f t="shared" si="0"/>
        <v>2</v>
      </c>
      <c r="G8" s="9">
        <f t="shared" si="0"/>
        <v>1</v>
      </c>
      <c r="H8" s="9">
        <f t="shared" si="0"/>
        <v>0</v>
      </c>
      <c r="I8" s="9">
        <f t="shared" si="0"/>
        <v>1</v>
      </c>
      <c r="J8" s="9">
        <f t="shared" si="0"/>
        <v>0</v>
      </c>
      <c r="K8" s="9">
        <f t="shared" si="0"/>
        <v>2</v>
      </c>
      <c r="L8" s="9">
        <f t="shared" si="0"/>
        <v>1</v>
      </c>
      <c r="M8" s="9">
        <f t="shared" si="0"/>
        <v>4</v>
      </c>
      <c r="N8" s="9">
        <f t="shared" si="0"/>
        <v>21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103</v>
      </c>
      <c r="E10">
        <v>78</v>
      </c>
      <c r="F10">
        <v>15</v>
      </c>
      <c r="G10">
        <v>39</v>
      </c>
      <c r="H10">
        <v>14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249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16</v>
      </c>
      <c r="M11" s="2">
        <f t="shared" ref="M11:M13" si="3">SUM(I11:L11)</f>
        <v>16</v>
      </c>
      <c r="N11" s="2">
        <f t="shared" ref="N11:N13" si="4">SUM(D11:L11)</f>
        <v>16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16</v>
      </c>
      <c r="M12" s="2">
        <f t="shared" si="3"/>
        <v>16</v>
      </c>
      <c r="N12" s="2">
        <f t="shared" si="4"/>
        <v>16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12</v>
      </c>
      <c r="M13" s="2">
        <f t="shared" si="3"/>
        <v>12</v>
      </c>
      <c r="N13" s="2">
        <f t="shared" si="4"/>
        <v>12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 s="2">
        <f t="shared" si="1"/>
        <v>1</v>
      </c>
      <c r="N14" s="2">
        <f t="shared" si="2"/>
        <v>1</v>
      </c>
    </row>
    <row r="15" spans="1:14" x14ac:dyDescent="0.25">
      <c r="A15" s="5" t="s">
        <v>19</v>
      </c>
      <c r="B15" s="6"/>
      <c r="D15" s="9">
        <f t="shared" ref="D15:N15" si="5">SUM(D10:D14)</f>
        <v>103</v>
      </c>
      <c r="E15" s="9">
        <f t="shared" si="5"/>
        <v>78</v>
      </c>
      <c r="F15" s="9">
        <f t="shared" si="5"/>
        <v>15</v>
      </c>
      <c r="G15" s="9">
        <f t="shared" si="5"/>
        <v>39</v>
      </c>
      <c r="H15" s="9">
        <f t="shared" si="5"/>
        <v>14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45</v>
      </c>
      <c r="M15" s="9">
        <f t="shared" si="5"/>
        <v>45</v>
      </c>
      <c r="N15" s="9">
        <f t="shared" si="5"/>
        <v>294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86</v>
      </c>
      <c r="E17">
        <v>62</v>
      </c>
      <c r="F17">
        <v>12</v>
      </c>
      <c r="G17">
        <v>17</v>
      </c>
      <c r="H17">
        <v>0</v>
      </c>
      <c r="I17">
        <v>0</v>
      </c>
      <c r="J17">
        <v>0</v>
      </c>
      <c r="K17">
        <v>0</v>
      </c>
      <c r="L17">
        <v>0</v>
      </c>
      <c r="M17" s="2">
        <f t="shared" ref="M17:M18" si="6">SUM(I17:L17)</f>
        <v>0</v>
      </c>
      <c r="N17" s="2">
        <f t="shared" ref="N17:N18" si="7">SUM(D17:L17)</f>
        <v>177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307</v>
      </c>
      <c r="J18">
        <v>117</v>
      </c>
      <c r="K18">
        <v>69</v>
      </c>
      <c r="L18">
        <v>24</v>
      </c>
      <c r="M18" s="2">
        <f t="shared" si="6"/>
        <v>517</v>
      </c>
      <c r="N18" s="2">
        <f t="shared" si="7"/>
        <v>517</v>
      </c>
    </row>
    <row r="19" spans="1:14" x14ac:dyDescent="0.25">
      <c r="A19" s="5" t="s">
        <v>21</v>
      </c>
      <c r="B19" s="6"/>
      <c r="D19" s="9">
        <f>SUM(D17:D18)</f>
        <v>86</v>
      </c>
      <c r="E19" s="9">
        <f>SUM(E17:E18)</f>
        <v>62</v>
      </c>
      <c r="F19" s="9">
        <f t="shared" ref="F19:N19" si="8">SUM(F17:F18)</f>
        <v>12</v>
      </c>
      <c r="G19" s="9">
        <f t="shared" si="8"/>
        <v>17</v>
      </c>
      <c r="H19" s="9">
        <f t="shared" si="8"/>
        <v>0</v>
      </c>
      <c r="I19" s="9">
        <f t="shared" si="8"/>
        <v>307</v>
      </c>
      <c r="J19" s="9">
        <f t="shared" si="8"/>
        <v>117</v>
      </c>
      <c r="K19" s="9">
        <f t="shared" si="8"/>
        <v>69</v>
      </c>
      <c r="L19" s="9">
        <f t="shared" si="8"/>
        <v>24</v>
      </c>
      <c r="M19" s="9">
        <f t="shared" si="8"/>
        <v>517</v>
      </c>
      <c r="N19" s="9">
        <f t="shared" si="8"/>
        <v>694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74</v>
      </c>
      <c r="E21">
        <v>49</v>
      </c>
      <c r="F21">
        <v>14</v>
      </c>
      <c r="G21">
        <v>12</v>
      </c>
      <c r="H21">
        <v>20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169</v>
      </c>
    </row>
    <row r="22" spans="1:14" x14ac:dyDescent="0.25">
      <c r="A22" s="7" t="s">
        <v>22</v>
      </c>
      <c r="B22" s="14">
        <v>11</v>
      </c>
      <c r="D22">
        <v>76</v>
      </c>
      <c r="E22">
        <v>84</v>
      </c>
      <c r="F22">
        <v>25</v>
      </c>
      <c r="G22">
        <v>28</v>
      </c>
      <c r="H22">
        <v>6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219</v>
      </c>
    </row>
    <row r="23" spans="1:14" x14ac:dyDescent="0.25">
      <c r="A23" s="4" t="s">
        <v>18</v>
      </c>
      <c r="B23" s="14"/>
      <c r="D23">
        <v>50</v>
      </c>
      <c r="E23">
        <v>57</v>
      </c>
      <c r="F23">
        <v>14</v>
      </c>
      <c r="G23">
        <v>11</v>
      </c>
      <c r="H23">
        <v>2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134</v>
      </c>
    </row>
    <row r="24" spans="1:14" x14ac:dyDescent="0.25">
      <c r="A24" s="4" t="s">
        <v>36</v>
      </c>
      <c r="B24" s="14">
        <v>5</v>
      </c>
      <c r="D24">
        <v>55</v>
      </c>
      <c r="E24">
        <v>38</v>
      </c>
      <c r="F24">
        <v>25</v>
      </c>
      <c r="G24">
        <v>8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126</v>
      </c>
    </row>
    <row r="25" spans="1:14" x14ac:dyDescent="0.25">
      <c r="A25" s="18" t="s">
        <v>34</v>
      </c>
      <c r="B25" s="14">
        <v>6</v>
      </c>
      <c r="D25">
        <v>53</v>
      </c>
      <c r="E25">
        <v>70</v>
      </c>
      <c r="F25">
        <v>20</v>
      </c>
      <c r="G25">
        <v>21</v>
      </c>
      <c r="H25">
        <v>3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167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354</v>
      </c>
      <c r="J26">
        <v>80</v>
      </c>
      <c r="K26">
        <v>104</v>
      </c>
      <c r="L26">
        <v>33</v>
      </c>
      <c r="M26" s="2">
        <v>571</v>
      </c>
      <c r="N26" s="2">
        <f>SUM(D26:M26)</f>
        <v>1142</v>
      </c>
    </row>
    <row r="27" spans="1:14" x14ac:dyDescent="0.25">
      <c r="A27" s="18" t="s">
        <v>37</v>
      </c>
      <c r="B27" s="14">
        <v>9</v>
      </c>
      <c r="D27">
        <v>75</v>
      </c>
      <c r="E27">
        <v>47</v>
      </c>
      <c r="F27">
        <v>23</v>
      </c>
      <c r="G27">
        <v>9</v>
      </c>
      <c r="H27">
        <v>7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161</v>
      </c>
    </row>
    <row r="28" spans="1:14" x14ac:dyDescent="0.25">
      <c r="A28" s="5" t="s">
        <v>25</v>
      </c>
      <c r="B28" s="5"/>
      <c r="D28" s="9">
        <f t="shared" ref="D28:N28" si="11">SUM(D21:D27)</f>
        <v>383</v>
      </c>
      <c r="E28" s="9">
        <f t="shared" si="11"/>
        <v>345</v>
      </c>
      <c r="F28" s="9">
        <f t="shared" si="11"/>
        <v>121</v>
      </c>
      <c r="G28" s="9">
        <f t="shared" si="11"/>
        <v>89</v>
      </c>
      <c r="H28" s="9">
        <f t="shared" si="11"/>
        <v>38</v>
      </c>
      <c r="I28" s="9">
        <f t="shared" si="11"/>
        <v>354</v>
      </c>
      <c r="J28" s="9">
        <f t="shared" si="11"/>
        <v>80</v>
      </c>
      <c r="K28" s="9">
        <f t="shared" si="11"/>
        <v>104</v>
      </c>
      <c r="L28" s="9">
        <f t="shared" si="11"/>
        <v>33</v>
      </c>
      <c r="M28" s="9">
        <f t="shared" si="11"/>
        <v>571</v>
      </c>
      <c r="N28" s="9">
        <f t="shared" si="11"/>
        <v>2118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572</v>
      </c>
      <c r="E30" s="9">
        <f t="shared" si="12"/>
        <v>485</v>
      </c>
      <c r="F30" s="9">
        <f t="shared" si="12"/>
        <v>148</v>
      </c>
      <c r="G30" s="9">
        <f t="shared" si="12"/>
        <v>145</v>
      </c>
      <c r="H30" s="9">
        <f t="shared" si="12"/>
        <v>52</v>
      </c>
      <c r="I30" s="9">
        <f t="shared" si="12"/>
        <v>661</v>
      </c>
      <c r="J30" s="9">
        <f t="shared" si="12"/>
        <v>197</v>
      </c>
      <c r="K30" s="9">
        <f t="shared" si="12"/>
        <v>173</v>
      </c>
      <c r="L30" s="9">
        <f t="shared" si="12"/>
        <v>102</v>
      </c>
      <c r="M30" s="9">
        <f t="shared" si="12"/>
        <v>1133</v>
      </c>
      <c r="N30" s="19">
        <f>SUM(D30:L30)</f>
        <v>2535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20.6</v>
      </c>
      <c r="E32" s="2">
        <f t="shared" si="13"/>
        <v>15.6</v>
      </c>
      <c r="F32" s="2">
        <f t="shared" si="13"/>
        <v>3</v>
      </c>
      <c r="G32" s="2">
        <f t="shared" si="13"/>
        <v>7.8</v>
      </c>
      <c r="H32" s="2">
        <f t="shared" si="13"/>
        <v>2.8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9</v>
      </c>
      <c r="M32" s="2">
        <f t="shared" si="13"/>
        <v>9</v>
      </c>
      <c r="N32" s="11">
        <f t="shared" si="13"/>
        <v>58.8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0.18006993006993008</v>
      </c>
      <c r="E33" s="13">
        <f t="shared" si="14"/>
        <v>0.16082474226804125</v>
      </c>
      <c r="F33" s="13">
        <f t="shared" si="14"/>
        <v>0.10135135135135136</v>
      </c>
      <c r="G33" s="13">
        <f t="shared" si="14"/>
        <v>0.26896551724137929</v>
      </c>
      <c r="H33" s="13">
        <f t="shared" si="14"/>
        <v>0.26923076923076922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0.44117647058823528</v>
      </c>
      <c r="M33" s="13">
        <f t="shared" si="14"/>
        <v>3.971756398940865E-2</v>
      </c>
      <c r="N33" s="13">
        <f t="shared" si="14"/>
        <v>0.11597633136094675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43</v>
      </c>
      <c r="E36" s="2">
        <f t="shared" si="16"/>
        <v>31</v>
      </c>
      <c r="F36" s="2">
        <f t="shared" si="16"/>
        <v>6</v>
      </c>
      <c r="G36" s="2">
        <f t="shared" si="16"/>
        <v>8.5</v>
      </c>
      <c r="H36" s="2">
        <f t="shared" si="16"/>
        <v>0</v>
      </c>
      <c r="I36" s="2">
        <f t="shared" si="16"/>
        <v>153.5</v>
      </c>
      <c r="J36" s="2">
        <f t="shared" si="16"/>
        <v>58.5</v>
      </c>
      <c r="K36" s="2">
        <f t="shared" si="16"/>
        <v>34.5</v>
      </c>
      <c r="L36" s="2">
        <f t="shared" si="16"/>
        <v>12</v>
      </c>
      <c r="M36" s="2">
        <f t="shared" si="16"/>
        <v>258.5</v>
      </c>
      <c r="N36" s="11">
        <f t="shared" si="16"/>
        <v>347</v>
      </c>
    </row>
    <row r="37" spans="1:14" x14ac:dyDescent="0.25">
      <c r="A37" s="8" t="s">
        <v>28</v>
      </c>
      <c r="B37" s="8"/>
      <c r="D37" s="13">
        <f t="shared" ref="D37:N37" si="17">IF(D30&gt;0,D19/D30,0)</f>
        <v>0.15034965034965034</v>
      </c>
      <c r="E37" s="13">
        <f t="shared" si="17"/>
        <v>0.12783505154639174</v>
      </c>
      <c r="F37" s="13">
        <f t="shared" si="17"/>
        <v>8.1081081081081086E-2</v>
      </c>
      <c r="G37" s="13">
        <f t="shared" si="17"/>
        <v>0.11724137931034483</v>
      </c>
      <c r="H37" s="13">
        <f t="shared" si="17"/>
        <v>0</v>
      </c>
      <c r="I37" s="13">
        <f t="shared" si="17"/>
        <v>0.46444780635400906</v>
      </c>
      <c r="J37" s="13">
        <f t="shared" si="17"/>
        <v>0.59390862944162437</v>
      </c>
      <c r="K37" s="13">
        <f t="shared" si="17"/>
        <v>0.39884393063583817</v>
      </c>
      <c r="L37" s="13">
        <f t="shared" si="17"/>
        <v>0.23529411764705882</v>
      </c>
      <c r="M37" s="13">
        <f t="shared" si="17"/>
        <v>0.4563106796116505</v>
      </c>
      <c r="N37" s="13">
        <f t="shared" si="17"/>
        <v>0.27376725838264299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54.714285714285715</v>
      </c>
      <c r="E40" s="2">
        <f t="shared" si="19"/>
        <v>49.285714285714285</v>
      </c>
      <c r="F40" s="2">
        <f t="shared" si="19"/>
        <v>17.285714285714285</v>
      </c>
      <c r="G40" s="2">
        <f t="shared" si="19"/>
        <v>12.714285714285714</v>
      </c>
      <c r="H40" s="2">
        <f t="shared" si="19"/>
        <v>5.4285714285714288</v>
      </c>
      <c r="I40" s="2">
        <f t="shared" si="19"/>
        <v>50.571428571428569</v>
      </c>
      <c r="J40" s="2">
        <f t="shared" si="19"/>
        <v>11.428571428571429</v>
      </c>
      <c r="K40" s="2">
        <f t="shared" si="19"/>
        <v>14.857142857142858</v>
      </c>
      <c r="L40" s="2">
        <f t="shared" si="19"/>
        <v>4.7142857142857144</v>
      </c>
      <c r="M40" s="2">
        <f t="shared" si="19"/>
        <v>81.571428571428569</v>
      </c>
      <c r="N40" s="11">
        <f t="shared" si="19"/>
        <v>302.57142857142856</v>
      </c>
    </row>
    <row r="41" spans="1:14" x14ac:dyDescent="0.25">
      <c r="A41" s="8" t="s">
        <v>28</v>
      </c>
      <c r="B41" s="8"/>
      <c r="D41" s="13">
        <f>IF(D30&gt;0,D28/D30,0)</f>
        <v>0.66958041958041958</v>
      </c>
      <c r="E41" s="13">
        <f t="shared" ref="E41:N41" si="20">IF(E30&gt;0,E28/E30,0)</f>
        <v>0.71134020618556704</v>
      </c>
      <c r="F41" s="13">
        <f t="shared" si="20"/>
        <v>0.81756756756756754</v>
      </c>
      <c r="G41" s="13">
        <f t="shared" si="20"/>
        <v>0.61379310344827587</v>
      </c>
      <c r="H41" s="13">
        <f t="shared" si="20"/>
        <v>0.73076923076923073</v>
      </c>
      <c r="I41" s="13">
        <f t="shared" si="20"/>
        <v>0.53555219364599094</v>
      </c>
      <c r="J41" s="13">
        <f t="shared" si="20"/>
        <v>0.40609137055837563</v>
      </c>
      <c r="K41" s="13">
        <f t="shared" si="20"/>
        <v>0.60115606936416188</v>
      </c>
      <c r="L41" s="13">
        <f t="shared" si="20"/>
        <v>0.3235294117647059</v>
      </c>
      <c r="M41" s="13">
        <f t="shared" si="20"/>
        <v>0.50397175639894087</v>
      </c>
      <c r="N41" s="13">
        <f t="shared" si="20"/>
        <v>0.83550295857988166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44</v>
      </c>
      <c r="E44" s="11">
        <f t="shared" si="22"/>
        <v>37.307692307692307</v>
      </c>
      <c r="F44" s="11">
        <f t="shared" si="22"/>
        <v>11.384615384615385</v>
      </c>
      <c r="G44" s="11">
        <f t="shared" si="22"/>
        <v>11.153846153846153</v>
      </c>
      <c r="H44" s="11">
        <f t="shared" si="22"/>
        <v>4</v>
      </c>
      <c r="I44" s="11">
        <f t="shared" si="22"/>
        <v>50.846153846153847</v>
      </c>
      <c r="J44" s="11">
        <f t="shared" si="22"/>
        <v>15.153846153846153</v>
      </c>
      <c r="K44" s="11">
        <f t="shared" si="22"/>
        <v>13.307692307692308</v>
      </c>
      <c r="L44" s="11">
        <f t="shared" si="22"/>
        <v>7.8461538461538458</v>
      </c>
      <c r="M44" s="11">
        <f t="shared" si="22"/>
        <v>87.15384615384616</v>
      </c>
      <c r="N44" s="11">
        <f t="shared" si="22"/>
        <v>195</v>
      </c>
    </row>
    <row r="49" spans="4:14" x14ac:dyDescent="0.25">
      <c r="D49" s="2" t="s">
        <v>33</v>
      </c>
    </row>
    <row r="50" spans="4:14" x14ac:dyDescent="0.25">
      <c r="D50">
        <f>D32</f>
        <v>20.6</v>
      </c>
      <c r="E50">
        <f t="shared" ref="E50:N50" si="23">E32</f>
        <v>15.6</v>
      </c>
      <c r="F50">
        <f t="shared" si="23"/>
        <v>3</v>
      </c>
      <c r="G50">
        <f t="shared" si="23"/>
        <v>7.8</v>
      </c>
      <c r="H50">
        <f t="shared" si="23"/>
        <v>2.8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9</v>
      </c>
      <c r="M50">
        <f t="shared" si="23"/>
        <v>9</v>
      </c>
      <c r="N50" s="10">
        <f t="shared" si="23"/>
        <v>58.8</v>
      </c>
    </row>
    <row r="51" spans="4:14" x14ac:dyDescent="0.25">
      <c r="D51">
        <f>D36</f>
        <v>43</v>
      </c>
      <c r="E51">
        <f t="shared" ref="E51:N51" si="24">E36</f>
        <v>31</v>
      </c>
      <c r="F51">
        <f t="shared" si="24"/>
        <v>6</v>
      </c>
      <c r="G51">
        <f t="shared" si="24"/>
        <v>8.5</v>
      </c>
      <c r="H51">
        <f t="shared" si="24"/>
        <v>0</v>
      </c>
      <c r="I51">
        <f t="shared" si="24"/>
        <v>153.5</v>
      </c>
      <c r="J51">
        <f t="shared" si="24"/>
        <v>58.5</v>
      </c>
      <c r="K51">
        <f t="shared" si="24"/>
        <v>34.5</v>
      </c>
      <c r="L51">
        <f t="shared" si="24"/>
        <v>12</v>
      </c>
      <c r="M51">
        <f t="shared" si="24"/>
        <v>258.5</v>
      </c>
      <c r="N51" s="10">
        <f t="shared" si="24"/>
        <v>347</v>
      </c>
    </row>
    <row r="52" spans="4:14" x14ac:dyDescent="0.25">
      <c r="D52">
        <f>D40</f>
        <v>54.714285714285715</v>
      </c>
      <c r="E52">
        <f t="shared" ref="E52:N52" si="25">E40</f>
        <v>49.285714285714285</v>
      </c>
      <c r="F52">
        <f t="shared" si="25"/>
        <v>17.285714285714285</v>
      </c>
      <c r="G52">
        <f t="shared" si="25"/>
        <v>12.714285714285714</v>
      </c>
      <c r="H52">
        <f t="shared" si="25"/>
        <v>5.4285714285714288</v>
      </c>
      <c r="I52">
        <f t="shared" si="25"/>
        <v>50.571428571428569</v>
      </c>
      <c r="J52">
        <f t="shared" si="25"/>
        <v>11.428571428571429</v>
      </c>
      <c r="K52">
        <f t="shared" si="25"/>
        <v>14.857142857142858</v>
      </c>
      <c r="L52">
        <f t="shared" si="25"/>
        <v>4.7142857142857144</v>
      </c>
      <c r="M52">
        <f t="shared" si="25"/>
        <v>81.571428571428569</v>
      </c>
      <c r="N52" s="10">
        <f t="shared" si="25"/>
        <v>302.57142857142856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5 M7:M10 M19:M22 M27:M29 M11:M1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4" workbookViewId="0">
      <selection activeCell="L28" sqref="L2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D7">
        <v>54</v>
      </c>
      <c r="E7">
        <v>2</v>
      </c>
      <c r="F7">
        <v>4</v>
      </c>
      <c r="G7">
        <v>1</v>
      </c>
      <c r="H7">
        <v>0</v>
      </c>
      <c r="I7">
        <v>1</v>
      </c>
      <c r="J7">
        <v>0</v>
      </c>
      <c r="K7">
        <v>0</v>
      </c>
      <c r="L7">
        <v>0</v>
      </c>
      <c r="M7" s="2">
        <f>SUM(I7:L7)</f>
        <v>1</v>
      </c>
      <c r="N7" s="2">
        <f>SUM(D7:L7)</f>
        <v>62</v>
      </c>
    </row>
    <row r="8" spans="1:14" x14ac:dyDescent="0.25">
      <c r="A8" s="5" t="s">
        <v>16</v>
      </c>
      <c r="B8" s="5"/>
      <c r="D8" s="9">
        <f>D7</f>
        <v>54</v>
      </c>
      <c r="E8" s="9">
        <f t="shared" ref="E8:N8" si="0">E7</f>
        <v>2</v>
      </c>
      <c r="F8" s="9">
        <f t="shared" si="0"/>
        <v>4</v>
      </c>
      <c r="G8" s="9">
        <f t="shared" si="0"/>
        <v>1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1</v>
      </c>
      <c r="N8" s="9">
        <f t="shared" si="0"/>
        <v>62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D10">
        <v>74</v>
      </c>
      <c r="E10">
        <v>65</v>
      </c>
      <c r="F10">
        <v>10</v>
      </c>
      <c r="G10">
        <v>45</v>
      </c>
      <c r="H10">
        <v>8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202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13</v>
      </c>
      <c r="M11" s="2">
        <f t="shared" ref="M11:M13" si="3">SUM(I11:L11)</f>
        <v>13</v>
      </c>
      <c r="N11" s="2">
        <f t="shared" ref="N11:N13" si="4">SUM(D11:L11)</f>
        <v>13</v>
      </c>
    </row>
    <row r="12" spans="1:14" x14ac:dyDescent="0.25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9</v>
      </c>
      <c r="M12" s="2">
        <f t="shared" si="3"/>
        <v>9</v>
      </c>
      <c r="N12" s="2">
        <f t="shared" si="4"/>
        <v>9</v>
      </c>
    </row>
    <row r="13" spans="1:14" x14ac:dyDescent="0.25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10</v>
      </c>
      <c r="M13" s="2">
        <f t="shared" si="3"/>
        <v>10</v>
      </c>
      <c r="N13" s="2">
        <f t="shared" si="4"/>
        <v>10</v>
      </c>
    </row>
    <row r="14" spans="1:14" x14ac:dyDescent="0.25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74</v>
      </c>
      <c r="E15" s="9">
        <f t="shared" si="5"/>
        <v>65</v>
      </c>
      <c r="F15" s="9">
        <f t="shared" si="5"/>
        <v>10</v>
      </c>
      <c r="G15" s="9">
        <f t="shared" si="5"/>
        <v>45</v>
      </c>
      <c r="H15" s="9">
        <f t="shared" si="5"/>
        <v>8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32</v>
      </c>
      <c r="M15" s="9">
        <f t="shared" si="5"/>
        <v>32</v>
      </c>
      <c r="N15" s="9">
        <f t="shared" si="5"/>
        <v>234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D17">
        <v>73</v>
      </c>
      <c r="E17">
        <v>42</v>
      </c>
      <c r="F17">
        <v>10</v>
      </c>
      <c r="G17">
        <v>4</v>
      </c>
      <c r="H17">
        <v>3</v>
      </c>
      <c r="I17">
        <v>0</v>
      </c>
      <c r="M17" s="2">
        <v>0</v>
      </c>
      <c r="N17" s="2">
        <f t="shared" ref="N17:N18" si="6">SUM(D17:L17)</f>
        <v>132</v>
      </c>
    </row>
    <row r="18" spans="1:14" x14ac:dyDescent="0.25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165</v>
      </c>
      <c r="J18">
        <v>97</v>
      </c>
      <c r="K18">
        <v>83</v>
      </c>
      <c r="L18">
        <v>26</v>
      </c>
      <c r="M18" s="2">
        <f t="shared" ref="M18" si="7">SUM(I18:L18)</f>
        <v>371</v>
      </c>
      <c r="N18" s="2">
        <f t="shared" si="6"/>
        <v>371</v>
      </c>
    </row>
    <row r="19" spans="1:14" x14ac:dyDescent="0.25">
      <c r="A19" s="5" t="s">
        <v>21</v>
      </c>
      <c r="B19" s="6"/>
      <c r="D19" s="9">
        <f>SUM(D17:D18)</f>
        <v>73</v>
      </c>
      <c r="E19" s="9">
        <f>SUM(E17:E18)</f>
        <v>42</v>
      </c>
      <c r="F19" s="9">
        <f t="shared" ref="F19:N19" si="8">SUM(F17:F18)</f>
        <v>10</v>
      </c>
      <c r="G19" s="9">
        <f t="shared" si="8"/>
        <v>4</v>
      </c>
      <c r="H19" s="9">
        <f t="shared" si="8"/>
        <v>3</v>
      </c>
      <c r="I19" s="9">
        <f t="shared" si="8"/>
        <v>165</v>
      </c>
      <c r="J19" s="9">
        <f t="shared" si="8"/>
        <v>97</v>
      </c>
      <c r="K19" s="9">
        <f t="shared" si="8"/>
        <v>83</v>
      </c>
      <c r="L19" s="9">
        <f t="shared" si="8"/>
        <v>26</v>
      </c>
      <c r="M19" s="9">
        <f t="shared" si="8"/>
        <v>371</v>
      </c>
      <c r="N19" s="9">
        <f t="shared" si="8"/>
        <v>503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64</v>
      </c>
      <c r="E21">
        <v>42</v>
      </c>
      <c r="F21">
        <v>14</v>
      </c>
      <c r="G21">
        <v>14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 t="shared" ref="M21:M27" si="9">SUM(I21:L21)</f>
        <v>0</v>
      </c>
      <c r="N21" s="2">
        <f t="shared" ref="N21:N27" si="10">SUM(D21:L21)</f>
        <v>134</v>
      </c>
    </row>
    <row r="22" spans="1:14" x14ac:dyDescent="0.25">
      <c r="A22" s="7" t="s">
        <v>22</v>
      </c>
      <c r="B22" s="14">
        <v>11</v>
      </c>
      <c r="D22">
        <v>58</v>
      </c>
      <c r="E22">
        <v>55</v>
      </c>
      <c r="F22">
        <v>25</v>
      </c>
      <c r="G22">
        <v>15</v>
      </c>
      <c r="H22">
        <v>10</v>
      </c>
      <c r="I22">
        <v>0</v>
      </c>
      <c r="J22">
        <v>0</v>
      </c>
      <c r="K22">
        <v>0</v>
      </c>
      <c r="L22">
        <v>0</v>
      </c>
      <c r="M22" s="2">
        <f t="shared" si="9"/>
        <v>0</v>
      </c>
      <c r="N22" s="2">
        <f t="shared" si="10"/>
        <v>163</v>
      </c>
    </row>
    <row r="23" spans="1:14" x14ac:dyDescent="0.25">
      <c r="A23" s="4" t="s">
        <v>18</v>
      </c>
      <c r="B23" s="14"/>
      <c r="D23">
        <v>54</v>
      </c>
      <c r="E23">
        <v>41</v>
      </c>
      <c r="F23">
        <v>20</v>
      </c>
      <c r="G23">
        <v>18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 t="shared" si="9"/>
        <v>0</v>
      </c>
      <c r="N23" s="2">
        <f t="shared" si="10"/>
        <v>133</v>
      </c>
    </row>
    <row r="24" spans="1:14" x14ac:dyDescent="0.25">
      <c r="A24" s="4" t="s">
        <v>36</v>
      </c>
      <c r="B24" s="14">
        <v>5</v>
      </c>
      <c r="D24">
        <v>74</v>
      </c>
      <c r="E24">
        <v>60</v>
      </c>
      <c r="F24">
        <v>13</v>
      </c>
      <c r="G24">
        <v>23</v>
      </c>
      <c r="H24">
        <v>10</v>
      </c>
      <c r="I24">
        <v>0</v>
      </c>
      <c r="J24">
        <v>0</v>
      </c>
      <c r="K24">
        <v>0</v>
      </c>
      <c r="L24">
        <v>0</v>
      </c>
      <c r="M24" s="2">
        <f t="shared" si="9"/>
        <v>0</v>
      </c>
      <c r="N24" s="2">
        <f t="shared" si="10"/>
        <v>180</v>
      </c>
    </row>
    <row r="25" spans="1:14" x14ac:dyDescent="0.25">
      <c r="A25" s="18" t="s">
        <v>34</v>
      </c>
      <c r="B25" s="14">
        <v>6</v>
      </c>
      <c r="D25">
        <v>69</v>
      </c>
      <c r="E25">
        <v>54</v>
      </c>
      <c r="F25">
        <v>23</v>
      </c>
      <c r="G25">
        <v>22</v>
      </c>
      <c r="H25">
        <v>6</v>
      </c>
      <c r="I25">
        <v>0</v>
      </c>
      <c r="J25">
        <v>0</v>
      </c>
      <c r="K25">
        <v>0</v>
      </c>
      <c r="L25">
        <v>0</v>
      </c>
      <c r="M25" s="2">
        <f t="shared" si="9"/>
        <v>0</v>
      </c>
      <c r="N25" s="2">
        <f t="shared" si="10"/>
        <v>174</v>
      </c>
    </row>
    <row r="26" spans="1:14" x14ac:dyDescent="0.25">
      <c r="A26" s="18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213</v>
      </c>
      <c r="J26">
        <v>102</v>
      </c>
      <c r="K26">
        <v>98</v>
      </c>
      <c r="L26">
        <v>36</v>
      </c>
      <c r="M26" s="2">
        <f t="shared" si="9"/>
        <v>449</v>
      </c>
      <c r="N26" s="2">
        <f t="shared" si="10"/>
        <v>449</v>
      </c>
    </row>
    <row r="27" spans="1:14" x14ac:dyDescent="0.25">
      <c r="A27" s="18" t="s">
        <v>37</v>
      </c>
      <c r="B27" s="14">
        <v>9</v>
      </c>
      <c r="D27">
        <v>65</v>
      </c>
      <c r="E27">
        <v>41</v>
      </c>
      <c r="F27">
        <v>17</v>
      </c>
      <c r="G27">
        <v>14</v>
      </c>
      <c r="H27">
        <v>5</v>
      </c>
      <c r="I27">
        <v>0</v>
      </c>
      <c r="J27">
        <v>0</v>
      </c>
      <c r="K27">
        <v>0</v>
      </c>
      <c r="L27">
        <v>0</v>
      </c>
      <c r="M27" s="2">
        <f t="shared" si="9"/>
        <v>0</v>
      </c>
      <c r="N27" s="2">
        <f t="shared" si="10"/>
        <v>142</v>
      </c>
    </row>
    <row r="28" spans="1:14" x14ac:dyDescent="0.25">
      <c r="A28" s="5" t="s">
        <v>25</v>
      </c>
      <c r="B28" s="5"/>
      <c r="D28" s="9">
        <f t="shared" ref="D28:N28" si="11">SUM(D21:D27)</f>
        <v>384</v>
      </c>
      <c r="E28" s="9">
        <f t="shared" si="11"/>
        <v>293</v>
      </c>
      <c r="F28" s="9">
        <f t="shared" si="11"/>
        <v>112</v>
      </c>
      <c r="G28" s="9">
        <f t="shared" si="11"/>
        <v>106</v>
      </c>
      <c r="H28" s="9">
        <f t="shared" si="11"/>
        <v>31</v>
      </c>
      <c r="I28" s="9">
        <f t="shared" si="11"/>
        <v>213</v>
      </c>
      <c r="J28" s="9">
        <f t="shared" si="11"/>
        <v>102</v>
      </c>
      <c r="K28" s="9">
        <f t="shared" si="11"/>
        <v>98</v>
      </c>
      <c r="L28" s="9">
        <f t="shared" si="11"/>
        <v>36</v>
      </c>
      <c r="M28" s="9">
        <f t="shared" si="11"/>
        <v>449</v>
      </c>
      <c r="N28" s="9">
        <f t="shared" si="11"/>
        <v>1375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531</v>
      </c>
      <c r="E30" s="9">
        <f t="shared" si="12"/>
        <v>400</v>
      </c>
      <c r="F30" s="9">
        <f t="shared" si="12"/>
        <v>132</v>
      </c>
      <c r="G30" s="9">
        <f t="shared" si="12"/>
        <v>155</v>
      </c>
      <c r="H30" s="9">
        <f t="shared" si="12"/>
        <v>42</v>
      </c>
      <c r="I30" s="9">
        <f t="shared" si="12"/>
        <v>378</v>
      </c>
      <c r="J30" s="9">
        <f t="shared" si="12"/>
        <v>199</v>
      </c>
      <c r="K30" s="9">
        <f t="shared" si="12"/>
        <v>181</v>
      </c>
      <c r="L30" s="9">
        <f t="shared" si="12"/>
        <v>94</v>
      </c>
      <c r="M30" s="9">
        <f t="shared" si="12"/>
        <v>852</v>
      </c>
      <c r="N30" s="19">
        <f>SUM(D30:L30)</f>
        <v>2112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14.8</v>
      </c>
      <c r="E32" s="2">
        <f t="shared" si="13"/>
        <v>13</v>
      </c>
      <c r="F32" s="2">
        <f t="shared" si="13"/>
        <v>2</v>
      </c>
      <c r="G32" s="2">
        <f t="shared" si="13"/>
        <v>9</v>
      </c>
      <c r="H32" s="2">
        <f t="shared" si="13"/>
        <v>1.6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6.4</v>
      </c>
      <c r="M32" s="2">
        <f t="shared" si="13"/>
        <v>6.4</v>
      </c>
      <c r="N32" s="11">
        <f t="shared" si="13"/>
        <v>46.8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0.13935969868173259</v>
      </c>
      <c r="E33" s="13">
        <f t="shared" si="14"/>
        <v>0.16250000000000001</v>
      </c>
      <c r="F33" s="13">
        <f t="shared" si="14"/>
        <v>7.575757575757576E-2</v>
      </c>
      <c r="G33" s="13">
        <f t="shared" si="14"/>
        <v>0.29032258064516131</v>
      </c>
      <c r="H33" s="13">
        <f t="shared" si="14"/>
        <v>0.19047619047619047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0.34042553191489361</v>
      </c>
      <c r="M33" s="13">
        <f t="shared" si="14"/>
        <v>3.7558685446009391E-2</v>
      </c>
      <c r="N33" s="13">
        <f t="shared" si="14"/>
        <v>0.11079545454545454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2</v>
      </c>
      <c r="H34" s="2">
        <f t="shared" si="15"/>
        <v>2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2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36.5</v>
      </c>
      <c r="E36" s="2">
        <f t="shared" si="16"/>
        <v>21</v>
      </c>
      <c r="F36" s="2">
        <f t="shared" si="16"/>
        <v>5</v>
      </c>
      <c r="G36" s="2">
        <f t="shared" si="16"/>
        <v>2</v>
      </c>
      <c r="H36" s="2">
        <f t="shared" si="16"/>
        <v>1.5</v>
      </c>
      <c r="I36" s="2">
        <f t="shared" si="16"/>
        <v>82.5</v>
      </c>
      <c r="J36" s="2">
        <f t="shared" si="16"/>
        <v>97</v>
      </c>
      <c r="K36" s="2">
        <f t="shared" si="16"/>
        <v>83</v>
      </c>
      <c r="L36" s="2">
        <f t="shared" si="16"/>
        <v>26</v>
      </c>
      <c r="M36" s="2">
        <f t="shared" si="16"/>
        <v>185.5</v>
      </c>
      <c r="N36" s="11">
        <f t="shared" si="16"/>
        <v>251.5</v>
      </c>
    </row>
    <row r="37" spans="1:14" x14ac:dyDescent="0.25">
      <c r="A37" s="8" t="s">
        <v>28</v>
      </c>
      <c r="B37" s="8"/>
      <c r="D37" s="13">
        <f t="shared" ref="D37:N37" si="17">IF(D30&gt;0,D19/D30,0)</f>
        <v>0.13747645951035781</v>
      </c>
      <c r="E37" s="13">
        <f t="shared" si="17"/>
        <v>0.105</v>
      </c>
      <c r="F37" s="13">
        <f t="shared" si="17"/>
        <v>7.575757575757576E-2</v>
      </c>
      <c r="G37" s="13">
        <f t="shared" si="17"/>
        <v>2.5806451612903226E-2</v>
      </c>
      <c r="H37" s="13">
        <f t="shared" si="17"/>
        <v>7.1428571428571425E-2</v>
      </c>
      <c r="I37" s="13">
        <f t="shared" si="17"/>
        <v>0.43650793650793651</v>
      </c>
      <c r="J37" s="13">
        <f t="shared" si="17"/>
        <v>0.48743718592964824</v>
      </c>
      <c r="K37" s="13">
        <f t="shared" si="17"/>
        <v>0.4585635359116022</v>
      </c>
      <c r="L37" s="13">
        <f t="shared" si="17"/>
        <v>0.27659574468085107</v>
      </c>
      <c r="M37" s="13">
        <f t="shared" si="17"/>
        <v>0.43544600938967137</v>
      </c>
      <c r="N37" s="13">
        <f t="shared" si="17"/>
        <v>0.23816287878787878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3</v>
      </c>
      <c r="H38" s="2">
        <f t="shared" si="18"/>
        <v>3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54.857142857142854</v>
      </c>
      <c r="E40" s="2">
        <f t="shared" si="19"/>
        <v>41.857142857142854</v>
      </c>
      <c r="F40" s="2">
        <f t="shared" si="19"/>
        <v>16</v>
      </c>
      <c r="G40" s="2">
        <f t="shared" si="19"/>
        <v>15.142857142857142</v>
      </c>
      <c r="H40" s="2">
        <f t="shared" si="19"/>
        <v>4.4285714285714288</v>
      </c>
      <c r="I40" s="2">
        <f t="shared" si="19"/>
        <v>30.428571428571427</v>
      </c>
      <c r="J40" s="2">
        <f t="shared" si="19"/>
        <v>14.571428571428571</v>
      </c>
      <c r="K40" s="2">
        <f t="shared" si="19"/>
        <v>14</v>
      </c>
      <c r="L40" s="2">
        <f t="shared" si="19"/>
        <v>5.1428571428571432</v>
      </c>
      <c r="M40" s="2">
        <f t="shared" si="19"/>
        <v>64.142857142857139</v>
      </c>
      <c r="N40" s="11">
        <f t="shared" si="19"/>
        <v>196.42857142857142</v>
      </c>
    </row>
    <row r="41" spans="1:14" x14ac:dyDescent="0.25">
      <c r="A41" s="8" t="s">
        <v>28</v>
      </c>
      <c r="B41" s="8"/>
      <c r="D41" s="13">
        <f>IF(D30&gt;0,D28/D30,0)</f>
        <v>0.7231638418079096</v>
      </c>
      <c r="E41" s="13">
        <f t="shared" ref="E41:N41" si="20">IF(E30&gt;0,E28/E30,0)</f>
        <v>0.73250000000000004</v>
      </c>
      <c r="F41" s="13">
        <f t="shared" si="20"/>
        <v>0.84848484848484851</v>
      </c>
      <c r="G41" s="13">
        <f t="shared" si="20"/>
        <v>0.68387096774193545</v>
      </c>
      <c r="H41" s="13">
        <f t="shared" si="20"/>
        <v>0.73809523809523814</v>
      </c>
      <c r="I41" s="13">
        <f t="shared" si="20"/>
        <v>0.56349206349206349</v>
      </c>
      <c r="J41" s="13">
        <f t="shared" si="20"/>
        <v>0.51256281407035176</v>
      </c>
      <c r="K41" s="13">
        <f t="shared" si="20"/>
        <v>0.54143646408839774</v>
      </c>
      <c r="L41" s="13">
        <f t="shared" si="20"/>
        <v>0.38297872340425532</v>
      </c>
      <c r="M41" s="13">
        <f t="shared" si="20"/>
        <v>0.52699530516431925</v>
      </c>
      <c r="N41" s="13">
        <f t="shared" si="20"/>
        <v>0.65104166666666663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3</v>
      </c>
      <c r="M42" s="2">
        <f t="shared" si="21"/>
        <v>2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40.846153846153847</v>
      </c>
      <c r="E44" s="11">
        <f t="shared" si="22"/>
        <v>30.76923076923077</v>
      </c>
      <c r="F44" s="11">
        <f t="shared" si="22"/>
        <v>10.153846153846153</v>
      </c>
      <c r="G44" s="11">
        <f t="shared" si="22"/>
        <v>11.923076923076923</v>
      </c>
      <c r="H44" s="11">
        <f t="shared" si="22"/>
        <v>3.2307692307692308</v>
      </c>
      <c r="I44" s="11">
        <f t="shared" si="22"/>
        <v>29.076923076923077</v>
      </c>
      <c r="J44" s="11">
        <f t="shared" si="22"/>
        <v>15.307692307692308</v>
      </c>
      <c r="K44" s="11">
        <f t="shared" si="22"/>
        <v>13.923076923076923</v>
      </c>
      <c r="L44" s="11">
        <f t="shared" si="22"/>
        <v>7.2307692307692308</v>
      </c>
      <c r="M44" s="11">
        <f t="shared" si="22"/>
        <v>65.538461538461533</v>
      </c>
      <c r="N44" s="11">
        <f t="shared" si="22"/>
        <v>162.46153846153845</v>
      </c>
    </row>
    <row r="49" spans="4:14" x14ac:dyDescent="0.25">
      <c r="D49" s="2" t="s">
        <v>33</v>
      </c>
    </row>
    <row r="50" spans="4:14" x14ac:dyDescent="0.25">
      <c r="D50">
        <f>D32</f>
        <v>14.8</v>
      </c>
      <c r="E50">
        <f t="shared" ref="E50:N50" si="23">E32</f>
        <v>13</v>
      </c>
      <c r="F50">
        <f t="shared" si="23"/>
        <v>2</v>
      </c>
      <c r="G50">
        <f t="shared" si="23"/>
        <v>9</v>
      </c>
      <c r="H50">
        <f t="shared" si="23"/>
        <v>1.6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6.4</v>
      </c>
      <c r="M50">
        <f t="shared" si="23"/>
        <v>6.4</v>
      </c>
      <c r="N50" s="10">
        <f t="shared" si="23"/>
        <v>46.8</v>
      </c>
    </row>
    <row r="51" spans="4:14" x14ac:dyDescent="0.25">
      <c r="D51">
        <f>D36</f>
        <v>36.5</v>
      </c>
      <c r="E51">
        <f t="shared" ref="E51:N51" si="24">E36</f>
        <v>21</v>
      </c>
      <c r="F51">
        <f t="shared" si="24"/>
        <v>5</v>
      </c>
      <c r="G51">
        <f t="shared" si="24"/>
        <v>2</v>
      </c>
      <c r="H51">
        <f t="shared" si="24"/>
        <v>1.5</v>
      </c>
      <c r="I51">
        <f t="shared" si="24"/>
        <v>82.5</v>
      </c>
      <c r="J51">
        <f t="shared" si="24"/>
        <v>97</v>
      </c>
      <c r="K51">
        <f t="shared" si="24"/>
        <v>83</v>
      </c>
      <c r="L51">
        <f t="shared" si="24"/>
        <v>26</v>
      </c>
      <c r="M51">
        <f t="shared" si="24"/>
        <v>185.5</v>
      </c>
      <c r="N51" s="10">
        <f t="shared" si="24"/>
        <v>251.5</v>
      </c>
    </row>
    <row r="52" spans="4:14" x14ac:dyDescent="0.25">
      <c r="D52">
        <f>D40</f>
        <v>54.857142857142854</v>
      </c>
      <c r="E52">
        <f t="shared" ref="E52:N52" si="25">E40</f>
        <v>41.857142857142854</v>
      </c>
      <c r="F52">
        <f t="shared" si="25"/>
        <v>16</v>
      </c>
      <c r="G52">
        <f t="shared" si="25"/>
        <v>15.142857142857142</v>
      </c>
      <c r="H52">
        <f t="shared" si="25"/>
        <v>4.4285714285714288</v>
      </c>
      <c r="I52">
        <f t="shared" si="25"/>
        <v>30.428571428571427</v>
      </c>
      <c r="J52">
        <f t="shared" si="25"/>
        <v>14.571428571428571</v>
      </c>
      <c r="K52">
        <f t="shared" si="25"/>
        <v>14</v>
      </c>
      <c r="L52">
        <f t="shared" si="25"/>
        <v>5.1428571428571432</v>
      </c>
      <c r="M52">
        <f t="shared" si="25"/>
        <v>64.142857142857139</v>
      </c>
      <c r="N52" s="10">
        <f t="shared" si="25"/>
        <v>196.42857142857142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2018-09-12T17:17:21Z</cp:lastPrinted>
  <dcterms:created xsi:type="dcterms:W3CDTF">2015-12-31T15:06:33Z</dcterms:created>
  <dcterms:modified xsi:type="dcterms:W3CDTF">2018-10-12T13:31:58Z</dcterms:modified>
</cp:coreProperties>
</file>