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REPORTS\JUDICIAL STATISTICS\2018 STATISTICS\County Court New Cases 2018\"/>
    </mc:Choice>
  </mc:AlternateContent>
  <bookViews>
    <workbookView xWindow="0" yWindow="105" windowWidth="19140" windowHeight="7350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  <sheet name="October" sheetId="10" r:id="rId10"/>
    <sheet name="November" sheetId="11" r:id="rId11"/>
    <sheet name="December" sheetId="12" r:id="rId12"/>
    <sheet name="Summary" sheetId="13" r:id="rId13"/>
  </sheets>
  <definedNames>
    <definedName name="YR">Summary!$A$3</definedName>
  </definedNames>
  <calcPr calcId="162913"/>
</workbook>
</file>

<file path=xl/calcChain.xml><?xml version="1.0" encoding="utf-8"?>
<calcChain xmlns="http://schemas.openxmlformats.org/spreadsheetml/2006/main">
  <c r="I32" i="1" l="1"/>
  <c r="M23" i="2" l="1"/>
  <c r="N23" i="2"/>
  <c r="M23" i="3"/>
  <c r="N23" i="3"/>
  <c r="M12" i="11" l="1"/>
  <c r="M18" i="8" l="1"/>
  <c r="M14" i="4" l="1"/>
  <c r="M21" i="3" l="1"/>
  <c r="L25" i="13" l="1"/>
  <c r="K25" i="13"/>
  <c r="J25" i="13"/>
  <c r="I25" i="13"/>
  <c r="H25" i="13"/>
  <c r="G25" i="13"/>
  <c r="F25" i="13"/>
  <c r="E25" i="13"/>
  <c r="D25" i="13"/>
  <c r="L24" i="13"/>
  <c r="K24" i="13"/>
  <c r="J24" i="13"/>
  <c r="I24" i="13"/>
  <c r="H24" i="13"/>
  <c r="G24" i="13"/>
  <c r="F24" i="13"/>
  <c r="E24" i="13"/>
  <c r="D24" i="13"/>
  <c r="L23" i="13"/>
  <c r="K23" i="13"/>
  <c r="J23" i="13"/>
  <c r="I23" i="13"/>
  <c r="H23" i="13"/>
  <c r="G23" i="13"/>
  <c r="F23" i="13"/>
  <c r="E23" i="13"/>
  <c r="D23" i="13"/>
  <c r="L22" i="13"/>
  <c r="K22" i="13"/>
  <c r="J22" i="13"/>
  <c r="I22" i="13"/>
  <c r="H22" i="13"/>
  <c r="G22" i="13"/>
  <c r="F22" i="13"/>
  <c r="E22" i="13"/>
  <c r="D22" i="13"/>
  <c r="L21" i="13"/>
  <c r="K21" i="13"/>
  <c r="J21" i="13"/>
  <c r="I21" i="13"/>
  <c r="H21" i="13"/>
  <c r="G21" i="13"/>
  <c r="F21" i="13"/>
  <c r="E21" i="13"/>
  <c r="D21" i="13"/>
  <c r="L17" i="13"/>
  <c r="K17" i="13"/>
  <c r="J17" i="13"/>
  <c r="I17" i="13"/>
  <c r="H17" i="13"/>
  <c r="G17" i="13"/>
  <c r="F17" i="13"/>
  <c r="E17" i="13"/>
  <c r="D17" i="13"/>
  <c r="N23" i="12"/>
  <c r="M23" i="12"/>
  <c r="N23" i="10"/>
  <c r="N23" i="9"/>
  <c r="M23" i="9"/>
  <c r="N23" i="8"/>
  <c r="M23" i="8"/>
  <c r="N23" i="7"/>
  <c r="M23" i="7"/>
  <c r="N23" i="6"/>
  <c r="M23" i="6"/>
  <c r="N23" i="5"/>
  <c r="M23" i="5"/>
  <c r="N23" i="4"/>
  <c r="M23" i="4"/>
  <c r="N23" i="1"/>
  <c r="M23" i="1"/>
  <c r="M23" i="13" l="1"/>
  <c r="N23" i="13"/>
  <c r="N14" i="7" l="1"/>
  <c r="M14" i="7"/>
  <c r="N14" i="11"/>
  <c r="M14" i="11"/>
  <c r="L13" i="13"/>
  <c r="K13" i="13"/>
  <c r="J13" i="13"/>
  <c r="I13" i="13"/>
  <c r="H13" i="13"/>
  <c r="G13" i="13"/>
  <c r="F13" i="13"/>
  <c r="E13" i="13"/>
  <c r="D13" i="13"/>
  <c r="L12" i="13"/>
  <c r="K12" i="13"/>
  <c r="J12" i="13"/>
  <c r="I12" i="13"/>
  <c r="H12" i="13"/>
  <c r="G12" i="13"/>
  <c r="F12" i="13"/>
  <c r="E12" i="13"/>
  <c r="D12" i="13"/>
  <c r="L11" i="13"/>
  <c r="K11" i="13"/>
  <c r="J11" i="13"/>
  <c r="I11" i="13"/>
  <c r="H11" i="13"/>
  <c r="G11" i="13"/>
  <c r="F11" i="13"/>
  <c r="E11" i="13"/>
  <c r="D11" i="13"/>
  <c r="N13" i="12"/>
  <c r="M13" i="12"/>
  <c r="N12" i="12"/>
  <c r="M12" i="12"/>
  <c r="N11" i="12"/>
  <c r="M11" i="12"/>
  <c r="N13" i="10"/>
  <c r="N12" i="10"/>
  <c r="N11" i="10"/>
  <c r="N13" i="9"/>
  <c r="M13" i="9"/>
  <c r="N12" i="9"/>
  <c r="M12" i="9"/>
  <c r="N11" i="9"/>
  <c r="M11" i="9"/>
  <c r="N13" i="8"/>
  <c r="M13" i="8"/>
  <c r="N12" i="8"/>
  <c r="M12" i="8"/>
  <c r="N11" i="8"/>
  <c r="M11" i="8"/>
  <c r="L15" i="7"/>
  <c r="N13" i="7"/>
  <c r="M13" i="7"/>
  <c r="N12" i="7"/>
  <c r="M12" i="7"/>
  <c r="N11" i="7"/>
  <c r="M11" i="7"/>
  <c r="M21" i="6"/>
  <c r="N13" i="6"/>
  <c r="M13" i="6"/>
  <c r="N12" i="6"/>
  <c r="M12" i="6"/>
  <c r="N11" i="6"/>
  <c r="M11" i="6"/>
  <c r="N13" i="5"/>
  <c r="M13" i="5"/>
  <c r="N12" i="5"/>
  <c r="M12" i="5"/>
  <c r="N11" i="5"/>
  <c r="M11" i="5"/>
  <c r="N13" i="4"/>
  <c r="M13" i="4"/>
  <c r="N12" i="4"/>
  <c r="M12" i="4"/>
  <c r="N11" i="4"/>
  <c r="M11" i="4"/>
  <c r="N13" i="3"/>
  <c r="M13" i="3"/>
  <c r="N12" i="3"/>
  <c r="M12" i="3"/>
  <c r="N11" i="3"/>
  <c r="M11" i="3"/>
  <c r="N13" i="2"/>
  <c r="M13" i="2"/>
  <c r="N12" i="2"/>
  <c r="M12" i="2"/>
  <c r="N11" i="2"/>
  <c r="M11" i="2"/>
  <c r="N13" i="1"/>
  <c r="M13" i="1"/>
  <c r="N12" i="1"/>
  <c r="M12" i="1"/>
  <c r="N11" i="1"/>
  <c r="M11" i="1"/>
  <c r="N12" i="13" l="1"/>
  <c r="M13" i="13"/>
  <c r="N11" i="13"/>
  <c r="M11" i="13"/>
  <c r="M12" i="13"/>
  <c r="N13" i="13"/>
  <c r="N23" i="11"/>
  <c r="K28" i="5" l="1"/>
  <c r="G19" i="4" l="1"/>
  <c r="D28" i="4"/>
  <c r="G28" i="4"/>
  <c r="E15" i="4"/>
  <c r="D19" i="3" l="1"/>
  <c r="L28" i="3"/>
  <c r="G19" i="2" l="1"/>
  <c r="F19" i="2"/>
  <c r="N11" i="11" l="1"/>
  <c r="L10" i="13"/>
  <c r="K10" i="13"/>
  <c r="J10" i="13"/>
  <c r="I10" i="13"/>
  <c r="H10" i="13"/>
  <c r="G10" i="13"/>
  <c r="F10" i="13"/>
  <c r="E10" i="13"/>
  <c r="D10" i="13"/>
  <c r="L7" i="13"/>
  <c r="L8" i="13" s="1"/>
  <c r="K7" i="13"/>
  <c r="K8" i="13" s="1"/>
  <c r="J7" i="13"/>
  <c r="J8" i="13" s="1"/>
  <c r="I7" i="13"/>
  <c r="H7" i="13"/>
  <c r="H8" i="13" s="1"/>
  <c r="G7" i="13"/>
  <c r="G8" i="13" s="1"/>
  <c r="F7" i="13"/>
  <c r="F8" i="13" s="1"/>
  <c r="E7" i="13"/>
  <c r="E8" i="13" s="1"/>
  <c r="D7" i="13"/>
  <c r="L28" i="12"/>
  <c r="L40" i="12" s="1"/>
  <c r="K28" i="12"/>
  <c r="K40" i="12" s="1"/>
  <c r="J28" i="12"/>
  <c r="J40" i="12" s="1"/>
  <c r="I28" i="12"/>
  <c r="I40" i="12" s="1"/>
  <c r="H28" i="12"/>
  <c r="H40" i="12" s="1"/>
  <c r="G28" i="12"/>
  <c r="G40" i="12" s="1"/>
  <c r="F28" i="12"/>
  <c r="F40" i="12" s="1"/>
  <c r="E28" i="12"/>
  <c r="E40" i="12" s="1"/>
  <c r="D28" i="12"/>
  <c r="D40" i="12" s="1"/>
  <c r="N27" i="12"/>
  <c r="M27" i="12"/>
  <c r="N26" i="12"/>
  <c r="M26" i="12"/>
  <c r="N25" i="12"/>
  <c r="M25" i="12"/>
  <c r="N24" i="12"/>
  <c r="M24" i="12"/>
  <c r="N22" i="12"/>
  <c r="M22" i="12"/>
  <c r="N21" i="12"/>
  <c r="M21" i="12"/>
  <c r="L19" i="12"/>
  <c r="L36" i="12" s="1"/>
  <c r="K19" i="12"/>
  <c r="K36" i="12" s="1"/>
  <c r="J19" i="12"/>
  <c r="J36" i="12" s="1"/>
  <c r="I19" i="12"/>
  <c r="I36" i="12" s="1"/>
  <c r="I51" i="12" s="1"/>
  <c r="H19" i="12"/>
  <c r="H36" i="12" s="1"/>
  <c r="G19" i="12"/>
  <c r="G36" i="12" s="1"/>
  <c r="F19" i="12"/>
  <c r="F36" i="12" s="1"/>
  <c r="E19" i="12"/>
  <c r="E36" i="12" s="1"/>
  <c r="E51" i="12" s="1"/>
  <c r="D19" i="12"/>
  <c r="D36" i="12" s="1"/>
  <c r="N18" i="12"/>
  <c r="M18" i="12"/>
  <c r="N17" i="12"/>
  <c r="M17" i="12"/>
  <c r="L15" i="12"/>
  <c r="L32" i="12" s="1"/>
  <c r="K15" i="12"/>
  <c r="J15" i="12"/>
  <c r="J32" i="12" s="1"/>
  <c r="I15" i="12"/>
  <c r="H15" i="12"/>
  <c r="H32" i="12" s="1"/>
  <c r="G15" i="12"/>
  <c r="F15" i="12"/>
  <c r="F32" i="12" s="1"/>
  <c r="E15" i="12"/>
  <c r="D15" i="12"/>
  <c r="D32" i="12" s="1"/>
  <c r="N14" i="12"/>
  <c r="M14" i="12"/>
  <c r="N10" i="12"/>
  <c r="M10" i="12"/>
  <c r="L8" i="12"/>
  <c r="K8" i="12"/>
  <c r="J8" i="12"/>
  <c r="I8" i="12"/>
  <c r="H8" i="12"/>
  <c r="G8" i="12"/>
  <c r="F8" i="12"/>
  <c r="E8" i="12"/>
  <c r="D8" i="12"/>
  <c r="N7" i="12"/>
  <c r="N8" i="12" s="1"/>
  <c r="M7" i="12"/>
  <c r="M8" i="12" s="1"/>
  <c r="A2" i="12"/>
  <c r="L28" i="11"/>
  <c r="L40" i="11" s="1"/>
  <c r="K28" i="11"/>
  <c r="K40" i="11" s="1"/>
  <c r="J28" i="11"/>
  <c r="J40" i="11" s="1"/>
  <c r="I28" i="11"/>
  <c r="I40" i="11" s="1"/>
  <c r="H28" i="11"/>
  <c r="H40" i="11" s="1"/>
  <c r="G28" i="11"/>
  <c r="G40" i="11" s="1"/>
  <c r="F28" i="11"/>
  <c r="F40" i="11" s="1"/>
  <c r="E28" i="11"/>
  <c r="E40" i="11" s="1"/>
  <c r="D28" i="11"/>
  <c r="D40" i="11" s="1"/>
  <c r="N27" i="11"/>
  <c r="M27" i="11"/>
  <c r="N26" i="11"/>
  <c r="M26" i="11"/>
  <c r="N25" i="11"/>
  <c r="M25" i="11"/>
  <c r="N24" i="11"/>
  <c r="M24" i="11"/>
  <c r="N22" i="11"/>
  <c r="M22" i="11"/>
  <c r="N21" i="11"/>
  <c r="M21" i="11"/>
  <c r="L36" i="11"/>
  <c r="K19" i="11"/>
  <c r="K36" i="11" s="1"/>
  <c r="J19" i="11"/>
  <c r="J36" i="11" s="1"/>
  <c r="I19" i="11"/>
  <c r="I36" i="11" s="1"/>
  <c r="H19" i="11"/>
  <c r="H36" i="11" s="1"/>
  <c r="G19" i="11"/>
  <c r="G36" i="11" s="1"/>
  <c r="F19" i="11"/>
  <c r="F36" i="11" s="1"/>
  <c r="E19" i="11"/>
  <c r="E36" i="11" s="1"/>
  <c r="D19" i="11"/>
  <c r="D36" i="11" s="1"/>
  <c r="N18" i="11"/>
  <c r="M18" i="11"/>
  <c r="N17" i="11"/>
  <c r="M17" i="11"/>
  <c r="L15" i="11"/>
  <c r="K15" i="11"/>
  <c r="J15" i="11"/>
  <c r="J32" i="11" s="1"/>
  <c r="I15" i="11"/>
  <c r="H15" i="11"/>
  <c r="G15" i="11"/>
  <c r="F15" i="11"/>
  <c r="F32" i="11" s="1"/>
  <c r="E15" i="11"/>
  <c r="D15" i="11"/>
  <c r="N13" i="11"/>
  <c r="M13" i="11"/>
  <c r="M11" i="11"/>
  <c r="N10" i="11"/>
  <c r="M10" i="11"/>
  <c r="L8" i="11"/>
  <c r="K8" i="11"/>
  <c r="I8" i="11"/>
  <c r="H8" i="11"/>
  <c r="G8" i="11"/>
  <c r="F8" i="11"/>
  <c r="E8" i="11"/>
  <c r="D8" i="11"/>
  <c r="N7" i="11"/>
  <c r="N8" i="11" s="1"/>
  <c r="M7" i="11"/>
  <c r="M8" i="11" s="1"/>
  <c r="A2" i="11"/>
  <c r="L28" i="10"/>
  <c r="L40" i="10" s="1"/>
  <c r="K28" i="10"/>
  <c r="K40" i="10" s="1"/>
  <c r="J28" i="10"/>
  <c r="J40" i="10" s="1"/>
  <c r="I28" i="10"/>
  <c r="I40" i="10" s="1"/>
  <c r="H28" i="10"/>
  <c r="H40" i="10" s="1"/>
  <c r="G28" i="10"/>
  <c r="G40" i="10" s="1"/>
  <c r="F28" i="10"/>
  <c r="F40" i="10" s="1"/>
  <c r="E28" i="10"/>
  <c r="E40" i="10" s="1"/>
  <c r="D28" i="10"/>
  <c r="D40" i="10" s="1"/>
  <c r="N27" i="10"/>
  <c r="M27" i="10"/>
  <c r="N26" i="10"/>
  <c r="M26" i="10"/>
  <c r="N25" i="10"/>
  <c r="M25" i="10"/>
  <c r="N24" i="10"/>
  <c r="M24" i="10"/>
  <c r="N22" i="10"/>
  <c r="M22" i="10"/>
  <c r="N21" i="10"/>
  <c r="M21" i="10"/>
  <c r="L19" i="10"/>
  <c r="L36" i="10" s="1"/>
  <c r="K19" i="10"/>
  <c r="K36" i="10" s="1"/>
  <c r="J19" i="10"/>
  <c r="J36" i="10" s="1"/>
  <c r="I19" i="10"/>
  <c r="I36" i="10" s="1"/>
  <c r="I51" i="10" s="1"/>
  <c r="H19" i="10"/>
  <c r="H36" i="10" s="1"/>
  <c r="G19" i="10"/>
  <c r="G36" i="10" s="1"/>
  <c r="F19" i="10"/>
  <c r="F36" i="10" s="1"/>
  <c r="E19" i="10"/>
  <c r="E36" i="10" s="1"/>
  <c r="E51" i="10" s="1"/>
  <c r="D19" i="10"/>
  <c r="D36" i="10" s="1"/>
  <c r="N18" i="10"/>
  <c r="M18" i="10"/>
  <c r="N17" i="10"/>
  <c r="M17" i="10"/>
  <c r="L15" i="10"/>
  <c r="L32" i="10" s="1"/>
  <c r="K15" i="10"/>
  <c r="J15" i="10"/>
  <c r="J32" i="10" s="1"/>
  <c r="I15" i="10"/>
  <c r="H15" i="10"/>
  <c r="H32" i="10" s="1"/>
  <c r="G15" i="10"/>
  <c r="F15" i="10"/>
  <c r="F32" i="10" s="1"/>
  <c r="E15" i="10"/>
  <c r="D15" i="10"/>
  <c r="D32" i="10" s="1"/>
  <c r="N14" i="10"/>
  <c r="M14" i="10"/>
  <c r="N10" i="10"/>
  <c r="M10" i="10"/>
  <c r="L8" i="10"/>
  <c r="K8" i="10"/>
  <c r="J8" i="10"/>
  <c r="I8" i="10"/>
  <c r="H8" i="10"/>
  <c r="G8" i="10"/>
  <c r="F8" i="10"/>
  <c r="E8" i="10"/>
  <c r="D8" i="10"/>
  <c r="N7" i="10"/>
  <c r="N8" i="10" s="1"/>
  <c r="M7" i="10"/>
  <c r="M8" i="10" s="1"/>
  <c r="A2" i="10"/>
  <c r="L28" i="9"/>
  <c r="L40" i="9" s="1"/>
  <c r="K28" i="9"/>
  <c r="K40" i="9" s="1"/>
  <c r="J28" i="9"/>
  <c r="J40" i="9" s="1"/>
  <c r="I28" i="9"/>
  <c r="I40" i="9" s="1"/>
  <c r="H28" i="9"/>
  <c r="H40" i="9" s="1"/>
  <c r="G28" i="9"/>
  <c r="G40" i="9" s="1"/>
  <c r="F28" i="9"/>
  <c r="F40" i="9" s="1"/>
  <c r="E28" i="9"/>
  <c r="E40" i="9" s="1"/>
  <c r="D28" i="9"/>
  <c r="D40" i="9" s="1"/>
  <c r="N27" i="9"/>
  <c r="M27" i="9"/>
  <c r="N26" i="9"/>
  <c r="M26" i="9"/>
  <c r="N25" i="9"/>
  <c r="M25" i="9"/>
  <c r="N24" i="9"/>
  <c r="M24" i="9"/>
  <c r="N22" i="9"/>
  <c r="M22" i="9"/>
  <c r="N21" i="9"/>
  <c r="M21" i="9"/>
  <c r="L19" i="9"/>
  <c r="L36" i="9" s="1"/>
  <c r="K19" i="9"/>
  <c r="K36" i="9" s="1"/>
  <c r="J19" i="9"/>
  <c r="J36" i="9" s="1"/>
  <c r="I19" i="9"/>
  <c r="I36" i="9" s="1"/>
  <c r="I51" i="9" s="1"/>
  <c r="H19" i="9"/>
  <c r="H36" i="9" s="1"/>
  <c r="G19" i="9"/>
  <c r="G36" i="9" s="1"/>
  <c r="F19" i="9"/>
  <c r="F36" i="9" s="1"/>
  <c r="E19" i="9"/>
  <c r="E36" i="9" s="1"/>
  <c r="E51" i="9" s="1"/>
  <c r="D19" i="9"/>
  <c r="D36" i="9" s="1"/>
  <c r="N18" i="9"/>
  <c r="M18" i="9"/>
  <c r="M19" i="9" s="1"/>
  <c r="M36" i="9" s="1"/>
  <c r="N17" i="9"/>
  <c r="L15" i="9"/>
  <c r="L32" i="9" s="1"/>
  <c r="K15" i="9"/>
  <c r="J15" i="9"/>
  <c r="J32" i="9" s="1"/>
  <c r="I15" i="9"/>
  <c r="H15" i="9"/>
  <c r="H32" i="9" s="1"/>
  <c r="G15" i="9"/>
  <c r="F15" i="9"/>
  <c r="F32" i="9" s="1"/>
  <c r="E15" i="9"/>
  <c r="D15" i="9"/>
  <c r="D32" i="9" s="1"/>
  <c r="N14" i="9"/>
  <c r="M14" i="9"/>
  <c r="N10" i="9"/>
  <c r="M10" i="9"/>
  <c r="L8" i="9"/>
  <c r="K8" i="9"/>
  <c r="J8" i="9"/>
  <c r="H8" i="9"/>
  <c r="G8" i="9"/>
  <c r="F8" i="9"/>
  <c r="E8" i="9"/>
  <c r="D8" i="9"/>
  <c r="N7" i="9"/>
  <c r="N8" i="9" s="1"/>
  <c r="M7" i="9"/>
  <c r="M8" i="9" s="1"/>
  <c r="A2" i="9"/>
  <c r="L28" i="8"/>
  <c r="L40" i="8" s="1"/>
  <c r="K28" i="8"/>
  <c r="K40" i="8" s="1"/>
  <c r="J28" i="8"/>
  <c r="J40" i="8" s="1"/>
  <c r="I28" i="8"/>
  <c r="I40" i="8" s="1"/>
  <c r="H28" i="8"/>
  <c r="H40" i="8" s="1"/>
  <c r="G28" i="8"/>
  <c r="G40" i="8" s="1"/>
  <c r="F28" i="8"/>
  <c r="F40" i="8" s="1"/>
  <c r="E28" i="8"/>
  <c r="E40" i="8" s="1"/>
  <c r="D28" i="8"/>
  <c r="D40" i="8" s="1"/>
  <c r="N27" i="8"/>
  <c r="M27" i="8"/>
  <c r="N26" i="8"/>
  <c r="M26" i="8"/>
  <c r="N25" i="8"/>
  <c r="M25" i="8"/>
  <c r="N24" i="8"/>
  <c r="M24" i="8"/>
  <c r="N22" i="8"/>
  <c r="M22" i="8"/>
  <c r="N21" i="8"/>
  <c r="M21" i="8"/>
  <c r="L19" i="8"/>
  <c r="L36" i="8" s="1"/>
  <c r="K19" i="8"/>
  <c r="K36" i="8" s="1"/>
  <c r="J19" i="8"/>
  <c r="J36" i="8" s="1"/>
  <c r="I19" i="8"/>
  <c r="I36" i="8" s="1"/>
  <c r="I51" i="8" s="1"/>
  <c r="H19" i="8"/>
  <c r="H36" i="8" s="1"/>
  <c r="G19" i="8"/>
  <c r="G36" i="8" s="1"/>
  <c r="F19" i="8"/>
  <c r="F36" i="8" s="1"/>
  <c r="E19" i="8"/>
  <c r="E36" i="8" s="1"/>
  <c r="E51" i="8" s="1"/>
  <c r="D19" i="8"/>
  <c r="D36" i="8" s="1"/>
  <c r="N18" i="8"/>
  <c r="N17" i="8"/>
  <c r="M17" i="8"/>
  <c r="L15" i="8"/>
  <c r="L32" i="8" s="1"/>
  <c r="K15" i="8"/>
  <c r="J15" i="8"/>
  <c r="J32" i="8" s="1"/>
  <c r="I15" i="8"/>
  <c r="I32" i="8" s="1"/>
  <c r="H15" i="8"/>
  <c r="H32" i="8" s="1"/>
  <c r="G15" i="8"/>
  <c r="F15" i="8"/>
  <c r="F32" i="8" s="1"/>
  <c r="E15" i="8"/>
  <c r="E32" i="8" s="1"/>
  <c r="D15" i="8"/>
  <c r="D32" i="8" s="1"/>
  <c r="N14" i="8"/>
  <c r="M14" i="8"/>
  <c r="N10" i="8"/>
  <c r="M10" i="8"/>
  <c r="L8" i="8"/>
  <c r="K8" i="8"/>
  <c r="J8" i="8"/>
  <c r="I8" i="8"/>
  <c r="H8" i="8"/>
  <c r="G8" i="8"/>
  <c r="F8" i="8"/>
  <c r="E8" i="8"/>
  <c r="D8" i="8"/>
  <c r="N7" i="8"/>
  <c r="N8" i="8" s="1"/>
  <c r="M7" i="8"/>
  <c r="M8" i="8" s="1"/>
  <c r="A2" i="8"/>
  <c r="L28" i="7"/>
  <c r="L40" i="7" s="1"/>
  <c r="K28" i="7"/>
  <c r="K40" i="7" s="1"/>
  <c r="J28" i="7"/>
  <c r="J40" i="7" s="1"/>
  <c r="I28" i="7"/>
  <c r="I40" i="7" s="1"/>
  <c r="H28" i="7"/>
  <c r="H40" i="7" s="1"/>
  <c r="G28" i="7"/>
  <c r="G40" i="7" s="1"/>
  <c r="F28" i="7"/>
  <c r="F40" i="7" s="1"/>
  <c r="E28" i="7"/>
  <c r="E40" i="7" s="1"/>
  <c r="D28" i="7"/>
  <c r="D40" i="7" s="1"/>
  <c r="N27" i="7"/>
  <c r="M27" i="7"/>
  <c r="N26" i="7"/>
  <c r="M26" i="7"/>
  <c r="N25" i="7"/>
  <c r="M25" i="7"/>
  <c r="N24" i="7"/>
  <c r="M24" i="7"/>
  <c r="N22" i="7"/>
  <c r="M22" i="7"/>
  <c r="N21" i="7"/>
  <c r="M21" i="7"/>
  <c r="L19" i="7"/>
  <c r="L36" i="7" s="1"/>
  <c r="L51" i="7" s="1"/>
  <c r="K19" i="7"/>
  <c r="K36" i="7" s="1"/>
  <c r="J19" i="7"/>
  <c r="J36" i="7" s="1"/>
  <c r="I19" i="7"/>
  <c r="I36" i="7" s="1"/>
  <c r="H19" i="7"/>
  <c r="H36" i="7" s="1"/>
  <c r="H51" i="7" s="1"/>
  <c r="G19" i="7"/>
  <c r="G36" i="7" s="1"/>
  <c r="F19" i="7"/>
  <c r="F36" i="7" s="1"/>
  <c r="E19" i="7"/>
  <c r="E36" i="7" s="1"/>
  <c r="D19" i="7"/>
  <c r="D36" i="7" s="1"/>
  <c r="D51" i="7" s="1"/>
  <c r="N18" i="7"/>
  <c r="M18" i="7"/>
  <c r="N17" i="7"/>
  <c r="M17" i="7"/>
  <c r="K15" i="7"/>
  <c r="K32" i="7" s="1"/>
  <c r="J15" i="7"/>
  <c r="J32" i="7" s="1"/>
  <c r="I15" i="7"/>
  <c r="H15" i="7"/>
  <c r="G15" i="7"/>
  <c r="G32" i="7" s="1"/>
  <c r="F15" i="7"/>
  <c r="F32" i="7" s="1"/>
  <c r="E15" i="7"/>
  <c r="D15" i="7"/>
  <c r="N10" i="7"/>
  <c r="M10" i="7"/>
  <c r="L8" i="7"/>
  <c r="K8" i="7"/>
  <c r="J8" i="7"/>
  <c r="I8" i="7"/>
  <c r="H8" i="7"/>
  <c r="G8" i="7"/>
  <c r="F8" i="7"/>
  <c r="E8" i="7"/>
  <c r="D8" i="7"/>
  <c r="N7" i="7"/>
  <c r="N8" i="7" s="1"/>
  <c r="M7" i="7"/>
  <c r="M8" i="7" s="1"/>
  <c r="A2" i="7"/>
  <c r="L28" i="6"/>
  <c r="L40" i="6" s="1"/>
  <c r="K28" i="6"/>
  <c r="K40" i="6" s="1"/>
  <c r="J28" i="6"/>
  <c r="J40" i="6" s="1"/>
  <c r="I28" i="6"/>
  <c r="I40" i="6" s="1"/>
  <c r="H28" i="6"/>
  <c r="H40" i="6" s="1"/>
  <c r="G28" i="6"/>
  <c r="G40" i="6" s="1"/>
  <c r="F28" i="6"/>
  <c r="F40" i="6" s="1"/>
  <c r="E28" i="6"/>
  <c r="E40" i="6" s="1"/>
  <c r="D28" i="6"/>
  <c r="D40" i="6" s="1"/>
  <c r="N27" i="6"/>
  <c r="M27" i="6"/>
  <c r="N26" i="6"/>
  <c r="M26" i="6"/>
  <c r="N25" i="6"/>
  <c r="M25" i="6"/>
  <c r="N24" i="6"/>
  <c r="M24" i="6"/>
  <c r="N22" i="6"/>
  <c r="M22" i="6"/>
  <c r="N21" i="6"/>
  <c r="L19" i="6"/>
  <c r="L36" i="6" s="1"/>
  <c r="K19" i="6"/>
  <c r="K36" i="6" s="1"/>
  <c r="J19" i="6"/>
  <c r="J36" i="6" s="1"/>
  <c r="I19" i="6"/>
  <c r="I36" i="6" s="1"/>
  <c r="I51" i="6" s="1"/>
  <c r="H19" i="6"/>
  <c r="H36" i="6" s="1"/>
  <c r="G19" i="6"/>
  <c r="G36" i="6" s="1"/>
  <c r="F19" i="6"/>
  <c r="F36" i="6" s="1"/>
  <c r="E19" i="6"/>
  <c r="E36" i="6" s="1"/>
  <c r="E51" i="6" s="1"/>
  <c r="D19" i="6"/>
  <c r="D36" i="6" s="1"/>
  <c r="N18" i="6"/>
  <c r="M18" i="6"/>
  <c r="N17" i="6"/>
  <c r="M17" i="6"/>
  <c r="L15" i="6"/>
  <c r="L32" i="6" s="1"/>
  <c r="K15" i="6"/>
  <c r="J15" i="6"/>
  <c r="J32" i="6" s="1"/>
  <c r="I15" i="6"/>
  <c r="H15" i="6"/>
  <c r="H32" i="6" s="1"/>
  <c r="G15" i="6"/>
  <c r="F15" i="6"/>
  <c r="F32" i="6" s="1"/>
  <c r="E15" i="6"/>
  <c r="D15" i="6"/>
  <c r="D32" i="6" s="1"/>
  <c r="N14" i="6"/>
  <c r="M14" i="6"/>
  <c r="N10" i="6"/>
  <c r="M10" i="6"/>
  <c r="L8" i="6"/>
  <c r="K8" i="6"/>
  <c r="J8" i="6"/>
  <c r="I8" i="6"/>
  <c r="H8" i="6"/>
  <c r="G8" i="6"/>
  <c r="F8" i="6"/>
  <c r="E8" i="6"/>
  <c r="D8" i="6"/>
  <c r="N7" i="6"/>
  <c r="N8" i="6" s="1"/>
  <c r="M8" i="6"/>
  <c r="A2" i="6"/>
  <c r="L28" i="5"/>
  <c r="L40" i="5" s="1"/>
  <c r="K40" i="5"/>
  <c r="J28" i="5"/>
  <c r="J40" i="5" s="1"/>
  <c r="I28" i="5"/>
  <c r="I40" i="5" s="1"/>
  <c r="H28" i="5"/>
  <c r="H40" i="5" s="1"/>
  <c r="G28" i="5"/>
  <c r="G40" i="5" s="1"/>
  <c r="F28" i="5"/>
  <c r="F40" i="5" s="1"/>
  <c r="E28" i="5"/>
  <c r="E40" i="5" s="1"/>
  <c r="D28" i="5"/>
  <c r="D40" i="5" s="1"/>
  <c r="N27" i="5"/>
  <c r="M27" i="5"/>
  <c r="N26" i="5"/>
  <c r="M26" i="5"/>
  <c r="N25" i="5"/>
  <c r="M25" i="5"/>
  <c r="N24" i="5"/>
  <c r="M24" i="5"/>
  <c r="N22" i="5"/>
  <c r="M22" i="5"/>
  <c r="N21" i="5"/>
  <c r="M21" i="5"/>
  <c r="L19" i="5"/>
  <c r="L36" i="5" s="1"/>
  <c r="K19" i="5"/>
  <c r="K36" i="5" s="1"/>
  <c r="J19" i="5"/>
  <c r="J36" i="5" s="1"/>
  <c r="I19" i="5"/>
  <c r="I36" i="5" s="1"/>
  <c r="H19" i="5"/>
  <c r="H36" i="5" s="1"/>
  <c r="G19" i="5"/>
  <c r="G36" i="5" s="1"/>
  <c r="F19" i="5"/>
  <c r="F36" i="5" s="1"/>
  <c r="E19" i="5"/>
  <c r="E36" i="5" s="1"/>
  <c r="D19" i="5"/>
  <c r="D36" i="5" s="1"/>
  <c r="N18" i="5"/>
  <c r="M18" i="5"/>
  <c r="N17" i="5"/>
  <c r="M17" i="5"/>
  <c r="L15" i="5"/>
  <c r="K15" i="5"/>
  <c r="J15" i="5"/>
  <c r="J32" i="5" s="1"/>
  <c r="I15" i="5"/>
  <c r="H15" i="5"/>
  <c r="G15" i="5"/>
  <c r="F15" i="5"/>
  <c r="F32" i="5" s="1"/>
  <c r="E15" i="5"/>
  <c r="D15" i="5"/>
  <c r="N14" i="5"/>
  <c r="M14" i="5"/>
  <c r="N10" i="5"/>
  <c r="M10" i="5"/>
  <c r="L8" i="5"/>
  <c r="K8" i="5"/>
  <c r="J8" i="5"/>
  <c r="H8" i="5"/>
  <c r="G8" i="5"/>
  <c r="F8" i="5"/>
  <c r="E8" i="5"/>
  <c r="D8" i="5"/>
  <c r="N7" i="5"/>
  <c r="N8" i="5" s="1"/>
  <c r="M7" i="5"/>
  <c r="M8" i="5" s="1"/>
  <c r="A2" i="5"/>
  <c r="L28" i="4"/>
  <c r="L40" i="4" s="1"/>
  <c r="K28" i="4"/>
  <c r="K40" i="4" s="1"/>
  <c r="J28" i="4"/>
  <c r="J40" i="4" s="1"/>
  <c r="I28" i="4"/>
  <c r="I40" i="4" s="1"/>
  <c r="H28" i="4"/>
  <c r="H40" i="4" s="1"/>
  <c r="G40" i="4"/>
  <c r="F28" i="4"/>
  <c r="F40" i="4" s="1"/>
  <c r="E28" i="4"/>
  <c r="E40" i="4" s="1"/>
  <c r="D40" i="4"/>
  <c r="N27" i="4"/>
  <c r="M27" i="4"/>
  <c r="N26" i="4"/>
  <c r="M26" i="4"/>
  <c r="N25" i="4"/>
  <c r="M25" i="4"/>
  <c r="N24" i="4"/>
  <c r="M24" i="4"/>
  <c r="N22" i="4"/>
  <c r="M22" i="4"/>
  <c r="N21" i="4"/>
  <c r="M21" i="4"/>
  <c r="L19" i="4"/>
  <c r="L36" i="4" s="1"/>
  <c r="K19" i="4"/>
  <c r="K36" i="4" s="1"/>
  <c r="J19" i="4"/>
  <c r="J36" i="4" s="1"/>
  <c r="I19" i="4"/>
  <c r="I36" i="4" s="1"/>
  <c r="I51" i="4" s="1"/>
  <c r="H19" i="4"/>
  <c r="H36" i="4" s="1"/>
  <c r="G36" i="4"/>
  <c r="F19" i="4"/>
  <c r="F36" i="4" s="1"/>
  <c r="E19" i="4"/>
  <c r="E36" i="4" s="1"/>
  <c r="E51" i="4" s="1"/>
  <c r="D19" i="4"/>
  <c r="D36" i="4" s="1"/>
  <c r="N18" i="4"/>
  <c r="M18" i="4"/>
  <c r="N17" i="4"/>
  <c r="M17" i="4"/>
  <c r="L15" i="4"/>
  <c r="L32" i="4" s="1"/>
  <c r="K15" i="4"/>
  <c r="J15" i="4"/>
  <c r="J32" i="4" s="1"/>
  <c r="I15" i="4"/>
  <c r="H15" i="4"/>
  <c r="H32" i="4" s="1"/>
  <c r="G15" i="4"/>
  <c r="F15" i="4"/>
  <c r="F32" i="4" s="1"/>
  <c r="D15" i="4"/>
  <c r="D32" i="4" s="1"/>
  <c r="N14" i="4"/>
  <c r="N10" i="4"/>
  <c r="M10" i="4"/>
  <c r="L8" i="4"/>
  <c r="K8" i="4"/>
  <c r="J8" i="4"/>
  <c r="I8" i="4"/>
  <c r="G8" i="4"/>
  <c r="F8" i="4"/>
  <c r="E8" i="4"/>
  <c r="D8" i="4"/>
  <c r="N7" i="4"/>
  <c r="N8" i="4" s="1"/>
  <c r="M7" i="4"/>
  <c r="M8" i="4" s="1"/>
  <c r="A2" i="4"/>
  <c r="L40" i="3"/>
  <c r="K28" i="3"/>
  <c r="K40" i="3" s="1"/>
  <c r="J28" i="3"/>
  <c r="J40" i="3" s="1"/>
  <c r="I28" i="3"/>
  <c r="I40" i="3" s="1"/>
  <c r="H28" i="3"/>
  <c r="H40" i="3" s="1"/>
  <c r="G28" i="3"/>
  <c r="G40" i="3" s="1"/>
  <c r="F28" i="3"/>
  <c r="F40" i="3" s="1"/>
  <c r="E28" i="3"/>
  <c r="E40" i="3" s="1"/>
  <c r="D28" i="3"/>
  <c r="D40" i="3" s="1"/>
  <c r="N27" i="3"/>
  <c r="M27" i="3"/>
  <c r="N26" i="3"/>
  <c r="M26" i="3"/>
  <c r="N25" i="3"/>
  <c r="M25" i="3"/>
  <c r="N24" i="3"/>
  <c r="M24" i="3"/>
  <c r="N22" i="3"/>
  <c r="M22" i="3"/>
  <c r="N21" i="3"/>
  <c r="L19" i="3"/>
  <c r="L36" i="3" s="1"/>
  <c r="K19" i="3"/>
  <c r="K36" i="3" s="1"/>
  <c r="J19" i="3"/>
  <c r="J36" i="3" s="1"/>
  <c r="I19" i="3"/>
  <c r="I36" i="3" s="1"/>
  <c r="H19" i="3"/>
  <c r="H36" i="3" s="1"/>
  <c r="G19" i="3"/>
  <c r="G36" i="3" s="1"/>
  <c r="F19" i="3"/>
  <c r="F36" i="3" s="1"/>
  <c r="E19" i="3"/>
  <c r="E36" i="3" s="1"/>
  <c r="D36" i="3"/>
  <c r="N18" i="3"/>
  <c r="M18" i="3"/>
  <c r="N17" i="3"/>
  <c r="M17" i="3"/>
  <c r="L15" i="3"/>
  <c r="K15" i="3"/>
  <c r="J15" i="3"/>
  <c r="J32" i="3" s="1"/>
  <c r="I15" i="3"/>
  <c r="H15" i="3"/>
  <c r="G15" i="3"/>
  <c r="F15" i="3"/>
  <c r="F32" i="3" s="1"/>
  <c r="E15" i="3"/>
  <c r="D15" i="3"/>
  <c r="D32" i="3" s="1"/>
  <c r="N14" i="3"/>
  <c r="M14" i="3"/>
  <c r="N10" i="3"/>
  <c r="M10" i="3"/>
  <c r="L8" i="3"/>
  <c r="K8" i="3"/>
  <c r="J8" i="3"/>
  <c r="I8" i="3"/>
  <c r="H8" i="3"/>
  <c r="G8" i="3"/>
  <c r="F8" i="3"/>
  <c r="E8" i="3"/>
  <c r="D8" i="3"/>
  <c r="N7" i="3"/>
  <c r="N8" i="3" s="1"/>
  <c r="M7" i="3"/>
  <c r="M8" i="3" s="1"/>
  <c r="A2" i="3"/>
  <c r="L28" i="2"/>
  <c r="L40" i="2" s="1"/>
  <c r="K28" i="2"/>
  <c r="K40" i="2" s="1"/>
  <c r="J28" i="2"/>
  <c r="J40" i="2" s="1"/>
  <c r="I28" i="2"/>
  <c r="I40" i="2" s="1"/>
  <c r="H28" i="2"/>
  <c r="H40" i="2" s="1"/>
  <c r="G28" i="2"/>
  <c r="G40" i="2" s="1"/>
  <c r="F28" i="2"/>
  <c r="F40" i="2" s="1"/>
  <c r="E28" i="2"/>
  <c r="E40" i="2" s="1"/>
  <c r="D28" i="2"/>
  <c r="D40" i="2" s="1"/>
  <c r="N27" i="2"/>
  <c r="M27" i="2"/>
  <c r="N26" i="2"/>
  <c r="M26" i="2"/>
  <c r="N25" i="2"/>
  <c r="M25" i="2"/>
  <c r="N24" i="2"/>
  <c r="M24" i="2"/>
  <c r="N22" i="2"/>
  <c r="M22" i="2"/>
  <c r="N21" i="2"/>
  <c r="M21" i="2"/>
  <c r="L19" i="2"/>
  <c r="L36" i="2" s="1"/>
  <c r="L51" i="2" s="1"/>
  <c r="K19" i="2"/>
  <c r="K36" i="2" s="1"/>
  <c r="J19" i="2"/>
  <c r="J36" i="2" s="1"/>
  <c r="I19" i="2"/>
  <c r="I36" i="2" s="1"/>
  <c r="I51" i="2" s="1"/>
  <c r="H19" i="2"/>
  <c r="H36" i="2" s="1"/>
  <c r="H51" i="2" s="1"/>
  <c r="G36" i="2"/>
  <c r="F36" i="2"/>
  <c r="E19" i="2"/>
  <c r="E36" i="2" s="1"/>
  <c r="E51" i="2" s="1"/>
  <c r="D19" i="2"/>
  <c r="D36" i="2" s="1"/>
  <c r="D51" i="2" s="1"/>
  <c r="N18" i="2"/>
  <c r="M18" i="2"/>
  <c r="N17" i="2"/>
  <c r="L15" i="2"/>
  <c r="L32" i="2" s="1"/>
  <c r="K15" i="2"/>
  <c r="J15" i="2"/>
  <c r="J32" i="2" s="1"/>
  <c r="I15" i="2"/>
  <c r="H15" i="2"/>
  <c r="H32" i="2" s="1"/>
  <c r="G15" i="2"/>
  <c r="F15" i="2"/>
  <c r="F32" i="2" s="1"/>
  <c r="E15" i="2"/>
  <c r="D15" i="2"/>
  <c r="D32" i="2" s="1"/>
  <c r="N14" i="2"/>
  <c r="N10" i="2"/>
  <c r="M10" i="2"/>
  <c r="L8" i="2"/>
  <c r="K8" i="2"/>
  <c r="J8" i="2"/>
  <c r="I8" i="2"/>
  <c r="H8" i="2"/>
  <c r="G8" i="2"/>
  <c r="F8" i="2"/>
  <c r="E8" i="2"/>
  <c r="D8" i="2"/>
  <c r="N7" i="2"/>
  <c r="N8" i="2" s="1"/>
  <c r="M7" i="2"/>
  <c r="M8" i="2" s="1"/>
  <c r="A2" i="2"/>
  <c r="M27" i="1"/>
  <c r="M26" i="1"/>
  <c r="M25" i="1"/>
  <c r="M24" i="1"/>
  <c r="M22" i="1"/>
  <c r="M14" i="1"/>
  <c r="N7" i="1"/>
  <c r="E30" i="12" l="1"/>
  <c r="I30" i="12"/>
  <c r="I44" i="12" s="1"/>
  <c r="N28" i="12"/>
  <c r="N40" i="12" s="1"/>
  <c r="N19" i="9"/>
  <c r="N36" i="9" s="1"/>
  <c r="H30" i="3"/>
  <c r="H37" i="3" s="1"/>
  <c r="M28" i="12"/>
  <c r="M40" i="12" s="1"/>
  <c r="M28" i="1"/>
  <c r="I30" i="7"/>
  <c r="I41" i="7" s="1"/>
  <c r="M15" i="12"/>
  <c r="M19" i="11"/>
  <c r="M36" i="11" s="1"/>
  <c r="M51" i="11" s="1"/>
  <c r="N15" i="11"/>
  <c r="N32" i="11" s="1"/>
  <c r="D30" i="11"/>
  <c r="D37" i="11" s="1"/>
  <c r="H30" i="11"/>
  <c r="H33" i="11" s="1"/>
  <c r="L30" i="11"/>
  <c r="L41" i="11" s="1"/>
  <c r="E30" i="11"/>
  <c r="E33" i="11" s="1"/>
  <c r="I30" i="11"/>
  <c r="I44" i="11" s="1"/>
  <c r="M28" i="11"/>
  <c r="M40" i="11" s="1"/>
  <c r="M52" i="11" s="1"/>
  <c r="N28" i="11"/>
  <c r="N40" i="11" s="1"/>
  <c r="N52" i="11" s="1"/>
  <c r="M28" i="10"/>
  <c r="M40" i="10" s="1"/>
  <c r="M52" i="10" s="1"/>
  <c r="M19" i="10"/>
  <c r="M36" i="10" s="1"/>
  <c r="M51" i="10" s="1"/>
  <c r="E30" i="10"/>
  <c r="E44" i="10" s="1"/>
  <c r="I30" i="10"/>
  <c r="I41" i="10" s="1"/>
  <c r="M15" i="11"/>
  <c r="M32" i="11" s="1"/>
  <c r="F30" i="11"/>
  <c r="F37" i="11" s="1"/>
  <c r="E30" i="9"/>
  <c r="E44" i="9" s="1"/>
  <c r="M15" i="10"/>
  <c r="M32" i="10" s="1"/>
  <c r="N28" i="10"/>
  <c r="N40" i="10" s="1"/>
  <c r="N52" i="10" s="1"/>
  <c r="J30" i="11"/>
  <c r="J37" i="11" s="1"/>
  <c r="N19" i="12"/>
  <c r="N36" i="12" s="1"/>
  <c r="N51" i="12" s="1"/>
  <c r="M15" i="6"/>
  <c r="M32" i="6" s="1"/>
  <c r="N15" i="10"/>
  <c r="N32" i="10" s="1"/>
  <c r="N19" i="10"/>
  <c r="N36" i="10" s="1"/>
  <c r="N51" i="10" s="1"/>
  <c r="N19" i="11"/>
  <c r="N36" i="11" s="1"/>
  <c r="N51" i="11" s="1"/>
  <c r="M19" i="12"/>
  <c r="M36" i="12" s="1"/>
  <c r="M51" i="12" s="1"/>
  <c r="N15" i="9"/>
  <c r="N32" i="9" s="1"/>
  <c r="N50" i="9" s="1"/>
  <c r="I30" i="9"/>
  <c r="I33" i="9" s="1"/>
  <c r="M28" i="9"/>
  <c r="M40" i="9" s="1"/>
  <c r="M52" i="9" s="1"/>
  <c r="M15" i="9"/>
  <c r="M32" i="9" s="1"/>
  <c r="N28" i="9"/>
  <c r="N40" i="9" s="1"/>
  <c r="N52" i="9" s="1"/>
  <c r="M28" i="8"/>
  <c r="M40" i="8" s="1"/>
  <c r="M52" i="8" s="1"/>
  <c r="M15" i="8"/>
  <c r="M32" i="8" s="1"/>
  <c r="M19" i="8"/>
  <c r="M36" i="8" s="1"/>
  <c r="M51" i="8" s="1"/>
  <c r="K30" i="8"/>
  <c r="K37" i="8" s="1"/>
  <c r="I30" i="8"/>
  <c r="I41" i="8" s="1"/>
  <c r="G30" i="8"/>
  <c r="G37" i="8" s="1"/>
  <c r="E30" i="8"/>
  <c r="E41" i="8" s="1"/>
  <c r="N28" i="8"/>
  <c r="N40" i="8" s="1"/>
  <c r="N52" i="8" s="1"/>
  <c r="N19" i="8"/>
  <c r="N36" i="8" s="1"/>
  <c r="N51" i="8" s="1"/>
  <c r="N15" i="8"/>
  <c r="N32" i="8" s="1"/>
  <c r="N50" i="8" s="1"/>
  <c r="M15" i="7"/>
  <c r="M32" i="7" s="1"/>
  <c r="E30" i="7"/>
  <c r="E37" i="7" s="1"/>
  <c r="M19" i="7"/>
  <c r="M36" i="7" s="1"/>
  <c r="M51" i="7" s="1"/>
  <c r="M28" i="7"/>
  <c r="M40" i="7" s="1"/>
  <c r="M52" i="7" s="1"/>
  <c r="N19" i="7"/>
  <c r="N36" i="7" s="1"/>
  <c r="N51" i="7" s="1"/>
  <c r="G30" i="7"/>
  <c r="G44" i="7" s="1"/>
  <c r="K30" i="7"/>
  <c r="K44" i="7" s="1"/>
  <c r="H30" i="7"/>
  <c r="H44" i="7" s="1"/>
  <c r="L30" i="7"/>
  <c r="L37" i="7" s="1"/>
  <c r="N28" i="7"/>
  <c r="N40" i="7" s="1"/>
  <c r="N52" i="7" s="1"/>
  <c r="D30" i="7"/>
  <c r="D41" i="7" s="1"/>
  <c r="N15" i="7"/>
  <c r="N32" i="7" s="1"/>
  <c r="M28" i="6"/>
  <c r="M40" i="6" s="1"/>
  <c r="M52" i="6" s="1"/>
  <c r="M19" i="6"/>
  <c r="M36" i="6" s="1"/>
  <c r="M51" i="6" s="1"/>
  <c r="I30" i="6"/>
  <c r="I41" i="6" s="1"/>
  <c r="N19" i="6"/>
  <c r="N36" i="6" s="1"/>
  <c r="N51" i="6" s="1"/>
  <c r="E30" i="6"/>
  <c r="E33" i="6" s="1"/>
  <c r="N15" i="6"/>
  <c r="N32" i="6" s="1"/>
  <c r="N28" i="6"/>
  <c r="N40" i="6" s="1"/>
  <c r="N52" i="6" s="1"/>
  <c r="M28" i="5"/>
  <c r="M40" i="5" s="1"/>
  <c r="M52" i="5" s="1"/>
  <c r="I30" i="5"/>
  <c r="I44" i="5" s="1"/>
  <c r="M19" i="5"/>
  <c r="M36" i="5" s="1"/>
  <c r="M51" i="5" s="1"/>
  <c r="L30" i="5"/>
  <c r="L44" i="5" s="1"/>
  <c r="J30" i="5"/>
  <c r="J37" i="5" s="1"/>
  <c r="M15" i="5"/>
  <c r="H30" i="5"/>
  <c r="H41" i="5" s="1"/>
  <c r="N15" i="5"/>
  <c r="N32" i="5" s="1"/>
  <c r="F30" i="5"/>
  <c r="F37" i="5" s="1"/>
  <c r="N19" i="5"/>
  <c r="N36" i="5" s="1"/>
  <c r="N51" i="5" s="1"/>
  <c r="E30" i="5"/>
  <c r="E41" i="5" s="1"/>
  <c r="D30" i="5"/>
  <c r="D37" i="5" s="1"/>
  <c r="N28" i="5"/>
  <c r="N40" i="5" s="1"/>
  <c r="N52" i="5" s="1"/>
  <c r="M19" i="4"/>
  <c r="M36" i="4" s="1"/>
  <c r="M51" i="4" s="1"/>
  <c r="M15" i="4"/>
  <c r="M32" i="4" s="1"/>
  <c r="M28" i="4"/>
  <c r="M40" i="4" s="1"/>
  <c r="M52" i="4" s="1"/>
  <c r="J30" i="4"/>
  <c r="J37" i="4" s="1"/>
  <c r="I30" i="4"/>
  <c r="I33" i="4" s="1"/>
  <c r="N19" i="4"/>
  <c r="N36" i="4" s="1"/>
  <c r="N51" i="4" s="1"/>
  <c r="F30" i="4"/>
  <c r="F37" i="4" s="1"/>
  <c r="E30" i="4"/>
  <c r="E41" i="4" s="1"/>
  <c r="N15" i="4"/>
  <c r="N32" i="4" s="1"/>
  <c r="N28" i="4"/>
  <c r="N40" i="4" s="1"/>
  <c r="N52" i="4" s="1"/>
  <c r="M19" i="3"/>
  <c r="M36" i="3" s="1"/>
  <c r="M51" i="3" s="1"/>
  <c r="G30" i="3"/>
  <c r="G44" i="3" s="1"/>
  <c r="L30" i="3"/>
  <c r="L41" i="3" s="1"/>
  <c r="K30" i="3"/>
  <c r="K44" i="3" s="1"/>
  <c r="N28" i="3"/>
  <c r="N40" i="3" s="1"/>
  <c r="N52" i="3" s="1"/>
  <c r="I30" i="3"/>
  <c r="I44" i="3" s="1"/>
  <c r="M28" i="3"/>
  <c r="M40" i="3" s="1"/>
  <c r="M52" i="3" s="1"/>
  <c r="E30" i="3"/>
  <c r="E41" i="3" s="1"/>
  <c r="N19" i="3"/>
  <c r="N36" i="3" s="1"/>
  <c r="N51" i="3" s="1"/>
  <c r="M15" i="2"/>
  <c r="M32" i="2" s="1"/>
  <c r="M10" i="13"/>
  <c r="M7" i="13"/>
  <c r="M8" i="13" s="1"/>
  <c r="I8" i="13"/>
  <c r="M25" i="13"/>
  <c r="M24" i="13"/>
  <c r="M22" i="13"/>
  <c r="I30" i="2"/>
  <c r="I44" i="2" s="1"/>
  <c r="M28" i="2"/>
  <c r="M40" i="2" s="1"/>
  <c r="M52" i="2" s="1"/>
  <c r="N25" i="13"/>
  <c r="E30" i="2"/>
  <c r="E37" i="2" s="1"/>
  <c r="N7" i="13"/>
  <c r="N8" i="13" s="1"/>
  <c r="N19" i="2"/>
  <c r="N36" i="2" s="1"/>
  <c r="N51" i="2" s="1"/>
  <c r="N10" i="13"/>
  <c r="D8" i="13"/>
  <c r="N15" i="12"/>
  <c r="N32" i="12" s="1"/>
  <c r="N24" i="13"/>
  <c r="N22" i="13"/>
  <c r="F51" i="12"/>
  <c r="D50" i="12"/>
  <c r="J51" i="12"/>
  <c r="N52" i="12"/>
  <c r="I52" i="12"/>
  <c r="H50" i="12"/>
  <c r="F52" i="12"/>
  <c r="E41" i="12"/>
  <c r="E37" i="12"/>
  <c r="E44" i="12"/>
  <c r="I37" i="12"/>
  <c r="D51" i="12"/>
  <c r="H51" i="12"/>
  <c r="L51" i="12"/>
  <c r="G52" i="12"/>
  <c r="K52" i="12"/>
  <c r="M32" i="12"/>
  <c r="F50" i="12"/>
  <c r="J50" i="12"/>
  <c r="M52" i="12"/>
  <c r="D52" i="12"/>
  <c r="H52" i="12"/>
  <c r="L52" i="12"/>
  <c r="E52" i="12"/>
  <c r="L50" i="12"/>
  <c r="G51" i="12"/>
  <c r="K51" i="12"/>
  <c r="J52" i="12"/>
  <c r="F30" i="12"/>
  <c r="F33" i="12" s="1"/>
  <c r="J30" i="12"/>
  <c r="G32" i="12"/>
  <c r="K32" i="12"/>
  <c r="G30" i="12"/>
  <c r="G33" i="12" s="1"/>
  <c r="K30" i="12"/>
  <c r="K33" i="12" s="1"/>
  <c r="E33" i="12"/>
  <c r="I33" i="12"/>
  <c r="D30" i="12"/>
  <c r="H30" i="12"/>
  <c r="L30" i="12"/>
  <c r="E32" i="12"/>
  <c r="I32" i="12"/>
  <c r="J33" i="12"/>
  <c r="K51" i="11"/>
  <c r="D51" i="11"/>
  <c r="H51" i="11"/>
  <c r="L51" i="11"/>
  <c r="G52" i="11"/>
  <c r="K52" i="11"/>
  <c r="G51" i="11"/>
  <c r="J52" i="11"/>
  <c r="F50" i="11"/>
  <c r="J50" i="11"/>
  <c r="E51" i="11"/>
  <c r="I51" i="11"/>
  <c r="D52" i="11"/>
  <c r="H52" i="11"/>
  <c r="L52" i="11"/>
  <c r="F52" i="11"/>
  <c r="E52" i="11"/>
  <c r="I52" i="11"/>
  <c r="G32" i="11"/>
  <c r="K32" i="11"/>
  <c r="F51" i="11"/>
  <c r="J51" i="11"/>
  <c r="G30" i="11"/>
  <c r="K30" i="11"/>
  <c r="K33" i="11" s="1"/>
  <c r="D32" i="11"/>
  <c r="H32" i="11"/>
  <c r="L32" i="11"/>
  <c r="E32" i="11"/>
  <c r="I32" i="11"/>
  <c r="F51" i="10"/>
  <c r="J51" i="10"/>
  <c r="E52" i="10"/>
  <c r="D50" i="10"/>
  <c r="H50" i="10"/>
  <c r="L50" i="10"/>
  <c r="G51" i="10"/>
  <c r="K51" i="10"/>
  <c r="F52" i="10"/>
  <c r="J52" i="10"/>
  <c r="D51" i="10"/>
  <c r="H51" i="10"/>
  <c r="L51" i="10"/>
  <c r="G52" i="10"/>
  <c r="K52" i="10"/>
  <c r="F50" i="10"/>
  <c r="J50" i="10"/>
  <c r="D52" i="10"/>
  <c r="H52" i="10"/>
  <c r="L52" i="10"/>
  <c r="I52" i="10"/>
  <c r="F30" i="10"/>
  <c r="J30" i="10"/>
  <c r="G32" i="10"/>
  <c r="K32" i="10"/>
  <c r="G30" i="10"/>
  <c r="G33" i="10" s="1"/>
  <c r="K30" i="10"/>
  <c r="K33" i="10" s="1"/>
  <c r="D30" i="10"/>
  <c r="H30" i="10"/>
  <c r="L30" i="10"/>
  <c r="E32" i="10"/>
  <c r="I32" i="10"/>
  <c r="D50" i="9"/>
  <c r="L50" i="9"/>
  <c r="F51" i="9"/>
  <c r="J51" i="9"/>
  <c r="I52" i="9"/>
  <c r="N51" i="9"/>
  <c r="K51" i="9"/>
  <c r="J52" i="9"/>
  <c r="F50" i="9"/>
  <c r="J50" i="9"/>
  <c r="M51" i="9"/>
  <c r="D51" i="9"/>
  <c r="H51" i="9"/>
  <c r="L51" i="9"/>
  <c r="G52" i="9"/>
  <c r="K52" i="9"/>
  <c r="H50" i="9"/>
  <c r="G51" i="9"/>
  <c r="F52" i="9"/>
  <c r="D52" i="9"/>
  <c r="H52" i="9"/>
  <c r="L52" i="9"/>
  <c r="E52" i="9"/>
  <c r="F30" i="9"/>
  <c r="J30" i="9"/>
  <c r="J33" i="9" s="1"/>
  <c r="G32" i="9"/>
  <c r="K32" i="9"/>
  <c r="G30" i="9"/>
  <c r="K30" i="9"/>
  <c r="D30" i="9"/>
  <c r="H30" i="9"/>
  <c r="L30" i="9"/>
  <c r="E32" i="9"/>
  <c r="I32" i="9"/>
  <c r="F50" i="8"/>
  <c r="J50" i="8"/>
  <c r="D51" i="8"/>
  <c r="H51" i="8"/>
  <c r="L51" i="8"/>
  <c r="G52" i="8"/>
  <c r="K52" i="8"/>
  <c r="D52" i="8"/>
  <c r="H52" i="8"/>
  <c r="L52" i="8"/>
  <c r="D50" i="8"/>
  <c r="H50" i="8"/>
  <c r="L50" i="8"/>
  <c r="F51" i="8"/>
  <c r="J51" i="8"/>
  <c r="E52" i="8"/>
  <c r="I52" i="8"/>
  <c r="E50" i="8"/>
  <c r="I50" i="8"/>
  <c r="G51" i="8"/>
  <c r="K51" i="8"/>
  <c r="F52" i="8"/>
  <c r="J52" i="8"/>
  <c r="F30" i="8"/>
  <c r="F33" i="8" s="1"/>
  <c r="J30" i="8"/>
  <c r="J33" i="8" s="1"/>
  <c r="G32" i="8"/>
  <c r="K32" i="8"/>
  <c r="D30" i="8"/>
  <c r="H30" i="8"/>
  <c r="L30" i="8"/>
  <c r="J50" i="7"/>
  <c r="K52" i="7"/>
  <c r="E52" i="7"/>
  <c r="I52" i="7"/>
  <c r="F50" i="7"/>
  <c r="F52" i="7"/>
  <c r="J52" i="7"/>
  <c r="I51" i="7"/>
  <c r="E51" i="7"/>
  <c r="G52" i="7"/>
  <c r="G50" i="7"/>
  <c r="K50" i="7"/>
  <c r="F51" i="7"/>
  <c r="J51" i="7"/>
  <c r="D52" i="7"/>
  <c r="H52" i="7"/>
  <c r="L52" i="7"/>
  <c r="H32" i="7"/>
  <c r="F30" i="7"/>
  <c r="F33" i="7" s="1"/>
  <c r="J30" i="7"/>
  <c r="J33" i="7" s="1"/>
  <c r="D32" i="7"/>
  <c r="L32" i="7"/>
  <c r="G51" i="7"/>
  <c r="K51" i="7"/>
  <c r="E32" i="7"/>
  <c r="I32" i="7"/>
  <c r="F50" i="6"/>
  <c r="J50" i="6"/>
  <c r="D51" i="6"/>
  <c r="H51" i="6"/>
  <c r="L51" i="6"/>
  <c r="F52" i="6"/>
  <c r="J52" i="6"/>
  <c r="G52" i="6"/>
  <c r="K52" i="6"/>
  <c r="D50" i="6"/>
  <c r="H50" i="6"/>
  <c r="L50" i="6"/>
  <c r="F51" i="6"/>
  <c r="J51" i="6"/>
  <c r="D52" i="6"/>
  <c r="H52" i="6"/>
  <c r="L52" i="6"/>
  <c r="G51" i="6"/>
  <c r="K51" i="6"/>
  <c r="E52" i="6"/>
  <c r="I52" i="6"/>
  <c r="F30" i="6"/>
  <c r="J30" i="6"/>
  <c r="J33" i="6" s="1"/>
  <c r="G32" i="6"/>
  <c r="K32" i="6"/>
  <c r="G30" i="6"/>
  <c r="K30" i="6"/>
  <c r="K33" i="6" s="1"/>
  <c r="D30" i="6"/>
  <c r="H30" i="6"/>
  <c r="L30" i="6"/>
  <c r="E32" i="6"/>
  <c r="I32" i="6"/>
  <c r="G51" i="5"/>
  <c r="K51" i="5"/>
  <c r="J52" i="5"/>
  <c r="D51" i="5"/>
  <c r="H51" i="5"/>
  <c r="L51" i="5"/>
  <c r="G52" i="5"/>
  <c r="K52" i="5"/>
  <c r="E51" i="5"/>
  <c r="I51" i="5"/>
  <c r="D52" i="5"/>
  <c r="H52" i="5"/>
  <c r="L52" i="5"/>
  <c r="F52" i="5"/>
  <c r="F50" i="5"/>
  <c r="J50" i="5"/>
  <c r="E52" i="5"/>
  <c r="I52" i="5"/>
  <c r="K32" i="5"/>
  <c r="F51" i="5"/>
  <c r="J51" i="5"/>
  <c r="G30" i="5"/>
  <c r="K30" i="5"/>
  <c r="K33" i="5" s="1"/>
  <c r="D32" i="5"/>
  <c r="H32" i="5"/>
  <c r="L32" i="5"/>
  <c r="G32" i="5"/>
  <c r="E32" i="5"/>
  <c r="I32" i="5"/>
  <c r="F50" i="4"/>
  <c r="J50" i="4"/>
  <c r="D52" i="4"/>
  <c r="H52" i="4"/>
  <c r="L52" i="4"/>
  <c r="F51" i="4"/>
  <c r="J51" i="4"/>
  <c r="E52" i="4"/>
  <c r="I52" i="4"/>
  <c r="D50" i="4"/>
  <c r="H50" i="4"/>
  <c r="L50" i="4"/>
  <c r="G51" i="4"/>
  <c r="K51" i="4"/>
  <c r="F52" i="4"/>
  <c r="J52" i="4"/>
  <c r="D51" i="4"/>
  <c r="H51" i="4"/>
  <c r="L51" i="4"/>
  <c r="G52" i="4"/>
  <c r="K52" i="4"/>
  <c r="G32" i="4"/>
  <c r="K32" i="4"/>
  <c r="G30" i="4"/>
  <c r="K30" i="4"/>
  <c r="D30" i="4"/>
  <c r="H30" i="4"/>
  <c r="L30" i="4"/>
  <c r="E32" i="4"/>
  <c r="I32" i="4"/>
  <c r="E37" i="3"/>
  <c r="D51" i="3"/>
  <c r="H51" i="3"/>
  <c r="L51" i="3"/>
  <c r="F52" i="3"/>
  <c r="J52" i="3"/>
  <c r="F50" i="3"/>
  <c r="J50" i="3"/>
  <c r="E51" i="3"/>
  <c r="I51" i="3"/>
  <c r="G52" i="3"/>
  <c r="K52" i="3"/>
  <c r="F51" i="3"/>
  <c r="J51" i="3"/>
  <c r="D52" i="3"/>
  <c r="H52" i="3"/>
  <c r="L52" i="3"/>
  <c r="N15" i="3"/>
  <c r="D50" i="3"/>
  <c r="E52" i="3"/>
  <c r="I52" i="3"/>
  <c r="F30" i="3"/>
  <c r="F33" i="3" s="1"/>
  <c r="J30" i="3"/>
  <c r="J33" i="3" s="1"/>
  <c r="G32" i="3"/>
  <c r="K32" i="3"/>
  <c r="H32" i="3"/>
  <c r="L32" i="3"/>
  <c r="K51" i="3"/>
  <c r="M15" i="3"/>
  <c r="D30" i="3"/>
  <c r="D33" i="3" s="1"/>
  <c r="E32" i="3"/>
  <c r="I32" i="3"/>
  <c r="G51" i="3"/>
  <c r="N28" i="2"/>
  <c r="N40" i="2" s="1"/>
  <c r="N52" i="2" s="1"/>
  <c r="M19" i="2"/>
  <c r="M36" i="2" s="1"/>
  <c r="M51" i="2" s="1"/>
  <c r="N15" i="2"/>
  <c r="N32" i="2" s="1"/>
  <c r="D30" i="2"/>
  <c r="D41" i="2" s="1"/>
  <c r="H30" i="2"/>
  <c r="H41" i="2" s="1"/>
  <c r="L30" i="2"/>
  <c r="L41" i="2" s="1"/>
  <c r="G52" i="2"/>
  <c r="K52" i="2"/>
  <c r="D50" i="2"/>
  <c r="H50" i="2"/>
  <c r="L50" i="2"/>
  <c r="F51" i="2"/>
  <c r="J51" i="2"/>
  <c r="D52" i="2"/>
  <c r="H52" i="2"/>
  <c r="L52" i="2"/>
  <c r="G51" i="2"/>
  <c r="K51" i="2"/>
  <c r="E52" i="2"/>
  <c r="I52" i="2"/>
  <c r="F50" i="2"/>
  <c r="J50" i="2"/>
  <c r="F52" i="2"/>
  <c r="J52" i="2"/>
  <c r="F30" i="2"/>
  <c r="J30" i="2"/>
  <c r="G32" i="2"/>
  <c r="K32" i="2"/>
  <c r="G30" i="2"/>
  <c r="G33" i="2" s="1"/>
  <c r="K30" i="2"/>
  <c r="K33" i="2" s="1"/>
  <c r="E32" i="2"/>
  <c r="I32" i="2"/>
  <c r="E19" i="1"/>
  <c r="E18" i="13" s="1"/>
  <c r="N14" i="1"/>
  <c r="L34" i="12" l="1"/>
  <c r="H38" i="12"/>
  <c r="I41" i="12"/>
  <c r="E41" i="10"/>
  <c r="H34" i="6"/>
  <c r="D38" i="12"/>
  <c r="J42" i="12"/>
  <c r="F42" i="12"/>
  <c r="D34" i="12"/>
  <c r="L42" i="10"/>
  <c r="I41" i="9"/>
  <c r="E37" i="9"/>
  <c r="E41" i="9"/>
  <c r="E41" i="7"/>
  <c r="L38" i="6"/>
  <c r="F42" i="5"/>
  <c r="H41" i="3"/>
  <c r="E33" i="3"/>
  <c r="K37" i="3"/>
  <c r="K41" i="3"/>
  <c r="E44" i="3"/>
  <c r="I44" i="10"/>
  <c r="E33" i="9"/>
  <c r="F38" i="9"/>
  <c r="L42" i="9"/>
  <c r="I44" i="9"/>
  <c r="I37" i="9"/>
  <c r="F34" i="8"/>
  <c r="L41" i="7"/>
  <c r="H37" i="7"/>
  <c r="I33" i="6"/>
  <c r="I37" i="6"/>
  <c r="F41" i="5"/>
  <c r="L37" i="5"/>
  <c r="L33" i="5"/>
  <c r="D33" i="5"/>
  <c r="F44" i="4"/>
  <c r="F41" i="4"/>
  <c r="D42" i="3"/>
  <c r="H44" i="3"/>
  <c r="H33" i="3"/>
  <c r="I37" i="2"/>
  <c r="E33" i="2"/>
  <c r="E41" i="2"/>
  <c r="M30" i="12"/>
  <c r="M41" i="12" s="1"/>
  <c r="F34" i="10"/>
  <c r="I37" i="5"/>
  <c r="L37" i="3"/>
  <c r="J38" i="3"/>
  <c r="E33" i="7"/>
  <c r="E44" i="7"/>
  <c r="I33" i="7"/>
  <c r="M21" i="13"/>
  <c r="I44" i="7"/>
  <c r="M17" i="13"/>
  <c r="K33" i="7"/>
  <c r="I37" i="7"/>
  <c r="H33" i="7"/>
  <c r="N21" i="13"/>
  <c r="L44" i="7"/>
  <c r="F34" i="5"/>
  <c r="D41" i="5"/>
  <c r="G41" i="3"/>
  <c r="G37" i="3"/>
  <c r="I37" i="3"/>
  <c r="I41" i="2"/>
  <c r="E44" i="2"/>
  <c r="I33" i="2"/>
  <c r="N17" i="13"/>
  <c r="L44" i="11"/>
  <c r="L33" i="11"/>
  <c r="J33" i="11"/>
  <c r="J41" i="11"/>
  <c r="J44" i="11"/>
  <c r="I33" i="11"/>
  <c r="I37" i="11"/>
  <c r="I41" i="11"/>
  <c r="H44" i="11"/>
  <c r="H37" i="11"/>
  <c r="H41" i="11"/>
  <c r="F44" i="11"/>
  <c r="F33" i="11"/>
  <c r="F41" i="11"/>
  <c r="D33" i="11"/>
  <c r="D44" i="11"/>
  <c r="D41" i="11"/>
  <c r="F38" i="11"/>
  <c r="L37" i="11"/>
  <c r="M30" i="11"/>
  <c r="M33" i="11" s="1"/>
  <c r="E44" i="11"/>
  <c r="J34" i="11"/>
  <c r="E37" i="11"/>
  <c r="E41" i="11"/>
  <c r="J42" i="10"/>
  <c r="M30" i="10"/>
  <c r="M44" i="10" s="1"/>
  <c r="I33" i="10"/>
  <c r="E33" i="10"/>
  <c r="E37" i="10"/>
  <c r="H38" i="10"/>
  <c r="I37" i="10"/>
  <c r="H42" i="10"/>
  <c r="D34" i="3"/>
  <c r="F34" i="9"/>
  <c r="J42" i="11"/>
  <c r="J34" i="12"/>
  <c r="H34" i="10"/>
  <c r="L42" i="12"/>
  <c r="H34" i="12"/>
  <c r="D42" i="10"/>
  <c r="F38" i="10"/>
  <c r="J38" i="11"/>
  <c r="L38" i="12"/>
  <c r="M30" i="9"/>
  <c r="M44" i="9" s="1"/>
  <c r="L34" i="9"/>
  <c r="L38" i="9"/>
  <c r="J34" i="9"/>
  <c r="H42" i="9"/>
  <c r="H38" i="9"/>
  <c r="H34" i="9"/>
  <c r="F42" i="9"/>
  <c r="D42" i="9"/>
  <c r="D34" i="9"/>
  <c r="N38" i="9"/>
  <c r="H42" i="8"/>
  <c r="L34" i="8"/>
  <c r="J34" i="8"/>
  <c r="I44" i="8"/>
  <c r="F42" i="8"/>
  <c r="E34" i="8"/>
  <c r="E33" i="8"/>
  <c r="G33" i="8"/>
  <c r="G44" i="8"/>
  <c r="E42" i="8"/>
  <c r="E38" i="8"/>
  <c r="G41" i="8"/>
  <c r="E37" i="8"/>
  <c r="K33" i="8"/>
  <c r="K44" i="8"/>
  <c r="K41" i="8"/>
  <c r="M30" i="8"/>
  <c r="M33" i="8" s="1"/>
  <c r="H34" i="8"/>
  <c r="L38" i="8"/>
  <c r="I37" i="8"/>
  <c r="I33" i="8"/>
  <c r="I42" i="8"/>
  <c r="F38" i="8"/>
  <c r="E44" i="8"/>
  <c r="N38" i="8"/>
  <c r="D38" i="8"/>
  <c r="N42" i="8"/>
  <c r="D34" i="8"/>
  <c r="K37" i="7"/>
  <c r="J42" i="7"/>
  <c r="K41" i="7"/>
  <c r="M30" i="7"/>
  <c r="M33" i="7" s="1"/>
  <c r="H41" i="7"/>
  <c r="G42" i="7"/>
  <c r="G33" i="7"/>
  <c r="G41" i="7"/>
  <c r="G37" i="7"/>
  <c r="L33" i="7"/>
  <c r="G38" i="7"/>
  <c r="J38" i="7"/>
  <c r="J34" i="7"/>
  <c r="K34" i="7"/>
  <c r="F34" i="7"/>
  <c r="D33" i="7"/>
  <c r="D44" i="7"/>
  <c r="N30" i="7"/>
  <c r="N44" i="7" s="1"/>
  <c r="D37" i="7"/>
  <c r="M30" i="6"/>
  <c r="M33" i="6" s="1"/>
  <c r="L42" i="6"/>
  <c r="I44" i="6"/>
  <c r="J38" i="6"/>
  <c r="H38" i="6"/>
  <c r="H42" i="6"/>
  <c r="F34" i="6"/>
  <c r="E44" i="6"/>
  <c r="E41" i="6"/>
  <c r="E37" i="6"/>
  <c r="D42" i="6"/>
  <c r="D38" i="6"/>
  <c r="J34" i="5"/>
  <c r="I41" i="5"/>
  <c r="I33" i="5"/>
  <c r="L41" i="5"/>
  <c r="J33" i="5"/>
  <c r="J44" i="5"/>
  <c r="J41" i="5"/>
  <c r="M30" i="5"/>
  <c r="M33" i="5" s="1"/>
  <c r="J38" i="5"/>
  <c r="J42" i="5"/>
  <c r="M32" i="5"/>
  <c r="M50" i="5" s="1"/>
  <c r="H44" i="5"/>
  <c r="H37" i="5"/>
  <c r="H33" i="5"/>
  <c r="F44" i="5"/>
  <c r="F38" i="5"/>
  <c r="F33" i="5"/>
  <c r="E44" i="5"/>
  <c r="E33" i="5"/>
  <c r="E37" i="5"/>
  <c r="N30" i="5"/>
  <c r="N41" i="5" s="1"/>
  <c r="D44" i="5"/>
  <c r="L34" i="4"/>
  <c r="J33" i="4"/>
  <c r="J41" i="4"/>
  <c r="I37" i="4"/>
  <c r="I41" i="4"/>
  <c r="H42" i="4"/>
  <c r="H34" i="4"/>
  <c r="M30" i="4"/>
  <c r="M41" i="4" s="1"/>
  <c r="J44" i="4"/>
  <c r="I44" i="4"/>
  <c r="J34" i="4"/>
  <c r="F34" i="4"/>
  <c r="F42" i="4"/>
  <c r="F33" i="4"/>
  <c r="E33" i="4"/>
  <c r="E44" i="4"/>
  <c r="E37" i="4"/>
  <c r="D34" i="4"/>
  <c r="F38" i="3"/>
  <c r="G33" i="3"/>
  <c r="L33" i="3"/>
  <c r="L44" i="3"/>
  <c r="I41" i="3"/>
  <c r="I33" i="3"/>
  <c r="K33" i="3"/>
  <c r="L34" i="2"/>
  <c r="M30" i="2"/>
  <c r="M33" i="2" s="1"/>
  <c r="H38" i="2"/>
  <c r="H42" i="2"/>
  <c r="H44" i="2"/>
  <c r="L38" i="2"/>
  <c r="H33" i="2"/>
  <c r="H34" i="2"/>
  <c r="D34" i="2"/>
  <c r="D33" i="2"/>
  <c r="N34" i="9"/>
  <c r="N34" i="8"/>
  <c r="L41" i="12"/>
  <c r="L37" i="12"/>
  <c r="L44" i="12"/>
  <c r="L33" i="12"/>
  <c r="G44" i="12"/>
  <c r="G41" i="12"/>
  <c r="G37" i="12"/>
  <c r="F37" i="12"/>
  <c r="F44" i="12"/>
  <c r="F41" i="12"/>
  <c r="H42" i="12"/>
  <c r="F34" i="12"/>
  <c r="J38" i="12"/>
  <c r="H41" i="12"/>
  <c r="H37" i="12"/>
  <c r="H44" i="12"/>
  <c r="H33" i="12"/>
  <c r="K50" i="12"/>
  <c r="K34" i="12"/>
  <c r="F38" i="12"/>
  <c r="I50" i="12"/>
  <c r="I34" i="12" s="1"/>
  <c r="D41" i="12"/>
  <c r="D37" i="12"/>
  <c r="D44" i="12"/>
  <c r="D33" i="12"/>
  <c r="N30" i="12"/>
  <c r="G50" i="12"/>
  <c r="G34" i="12" s="1"/>
  <c r="D42" i="12"/>
  <c r="E50" i="12"/>
  <c r="E34" i="12"/>
  <c r="K44" i="12"/>
  <c r="K41" i="12"/>
  <c r="K37" i="12"/>
  <c r="J37" i="12"/>
  <c r="J44" i="12"/>
  <c r="J41" i="12"/>
  <c r="M50" i="12"/>
  <c r="M34" i="12" s="1"/>
  <c r="N50" i="12"/>
  <c r="N34" i="12" s="1"/>
  <c r="N50" i="11"/>
  <c r="N34" i="11" s="1"/>
  <c r="I50" i="11"/>
  <c r="I34" i="11" s="1"/>
  <c r="L50" i="11"/>
  <c r="L34" i="11" s="1"/>
  <c r="G44" i="11"/>
  <c r="G41" i="11"/>
  <c r="G37" i="11"/>
  <c r="F42" i="11"/>
  <c r="M50" i="11"/>
  <c r="K44" i="11"/>
  <c r="K41" i="11"/>
  <c r="K37" i="11"/>
  <c r="E50" i="11"/>
  <c r="H50" i="11"/>
  <c r="H34" i="11" s="1"/>
  <c r="K50" i="11"/>
  <c r="G33" i="11"/>
  <c r="F34" i="11"/>
  <c r="D50" i="11"/>
  <c r="D34" i="11" s="1"/>
  <c r="G50" i="11"/>
  <c r="G34" i="11" s="1"/>
  <c r="N30" i="11"/>
  <c r="E50" i="10"/>
  <c r="E34" i="10" s="1"/>
  <c r="J37" i="10"/>
  <c r="J44" i="10"/>
  <c r="J41" i="10"/>
  <c r="J38" i="10"/>
  <c r="J33" i="10"/>
  <c r="L41" i="10"/>
  <c r="L37" i="10"/>
  <c r="L44" i="10"/>
  <c r="L33" i="10"/>
  <c r="G44" i="10"/>
  <c r="G41" i="10"/>
  <c r="G37" i="10"/>
  <c r="F37" i="10"/>
  <c r="F44" i="10"/>
  <c r="F41" i="10"/>
  <c r="N50" i="10"/>
  <c r="N34" i="10" s="1"/>
  <c r="L38" i="10"/>
  <c r="D38" i="10"/>
  <c r="F42" i="10"/>
  <c r="L34" i="10"/>
  <c r="D34" i="10"/>
  <c r="F33" i="10"/>
  <c r="H41" i="10"/>
  <c r="H37" i="10"/>
  <c r="H44" i="10"/>
  <c r="H33" i="10"/>
  <c r="K50" i="10"/>
  <c r="K34" i="10" s="1"/>
  <c r="J34" i="10"/>
  <c r="I50" i="10"/>
  <c r="I34" i="10" s="1"/>
  <c r="D41" i="10"/>
  <c r="D37" i="10"/>
  <c r="D44" i="10"/>
  <c r="D33" i="10"/>
  <c r="N30" i="10"/>
  <c r="G50" i="10"/>
  <c r="G34" i="10" s="1"/>
  <c r="M50" i="10"/>
  <c r="K44" i="10"/>
  <c r="K41" i="10"/>
  <c r="K37" i="10"/>
  <c r="G44" i="9"/>
  <c r="G41" i="9"/>
  <c r="G37" i="9"/>
  <c r="F37" i="9"/>
  <c r="F44" i="9"/>
  <c r="F41" i="9"/>
  <c r="G33" i="9"/>
  <c r="L41" i="9"/>
  <c r="L37" i="9"/>
  <c r="L44" i="9"/>
  <c r="L33" i="9"/>
  <c r="F33" i="9"/>
  <c r="H41" i="9"/>
  <c r="H37" i="9"/>
  <c r="H44" i="9"/>
  <c r="H33" i="9"/>
  <c r="K50" i="9"/>
  <c r="K34" i="9" s="1"/>
  <c r="J42" i="9"/>
  <c r="J38" i="9"/>
  <c r="I50" i="9"/>
  <c r="I34" i="9" s="1"/>
  <c r="D41" i="9"/>
  <c r="D37" i="9"/>
  <c r="D44" i="9"/>
  <c r="D33" i="9"/>
  <c r="N30" i="9"/>
  <c r="G50" i="9"/>
  <c r="G34" i="9" s="1"/>
  <c r="N42" i="9"/>
  <c r="D38" i="9"/>
  <c r="E50" i="9"/>
  <c r="E34" i="9" s="1"/>
  <c r="K44" i="9"/>
  <c r="K41" i="9"/>
  <c r="K37" i="9"/>
  <c r="J37" i="9"/>
  <c r="J44" i="9"/>
  <c r="J41" i="9"/>
  <c r="K33" i="9"/>
  <c r="M50" i="9"/>
  <c r="H38" i="8"/>
  <c r="L41" i="8"/>
  <c r="L37" i="8"/>
  <c r="L44" i="8"/>
  <c r="L33" i="8"/>
  <c r="F37" i="8"/>
  <c r="F44" i="8"/>
  <c r="F41" i="8"/>
  <c r="J38" i="8"/>
  <c r="H41" i="8"/>
  <c r="H37" i="8"/>
  <c r="H44" i="8"/>
  <c r="H33" i="8"/>
  <c r="I38" i="8"/>
  <c r="K50" i="8"/>
  <c r="K34" i="8" s="1"/>
  <c r="J42" i="8"/>
  <c r="I34" i="8"/>
  <c r="L42" i="8"/>
  <c r="D42" i="8"/>
  <c r="D41" i="8"/>
  <c r="D37" i="8"/>
  <c r="D44" i="8"/>
  <c r="D33" i="8"/>
  <c r="N30" i="8"/>
  <c r="G50" i="8"/>
  <c r="M50" i="8"/>
  <c r="M34" i="8" s="1"/>
  <c r="J37" i="8"/>
  <c r="J44" i="8"/>
  <c r="J41" i="8"/>
  <c r="M50" i="7"/>
  <c r="M34" i="7" s="1"/>
  <c r="L50" i="7"/>
  <c r="L34" i="7" s="1"/>
  <c r="H50" i="7"/>
  <c r="H34" i="7" s="1"/>
  <c r="F38" i="7"/>
  <c r="K38" i="7"/>
  <c r="N50" i="7"/>
  <c r="K42" i="7"/>
  <c r="I50" i="7"/>
  <c r="D50" i="7"/>
  <c r="D34" i="7" s="1"/>
  <c r="F42" i="7"/>
  <c r="J37" i="7"/>
  <c r="J44" i="7"/>
  <c r="J41" i="7"/>
  <c r="E50" i="7"/>
  <c r="F37" i="7"/>
  <c r="F44" i="7"/>
  <c r="F41" i="7"/>
  <c r="G34" i="7"/>
  <c r="M50" i="6"/>
  <c r="M34" i="6" s="1"/>
  <c r="H41" i="6"/>
  <c r="H37" i="6"/>
  <c r="H44" i="6"/>
  <c r="H33" i="6"/>
  <c r="G44" i="6"/>
  <c r="G41" i="6"/>
  <c r="G37" i="6"/>
  <c r="F37" i="6"/>
  <c r="F44" i="6"/>
  <c r="F41" i="6"/>
  <c r="F42" i="6"/>
  <c r="I50" i="6"/>
  <c r="D41" i="6"/>
  <c r="D37" i="6"/>
  <c r="D44" i="6"/>
  <c r="D33" i="6"/>
  <c r="N30" i="6"/>
  <c r="K50" i="6"/>
  <c r="K34" i="6" s="1"/>
  <c r="F38" i="6"/>
  <c r="N50" i="6"/>
  <c r="N34" i="6" s="1"/>
  <c r="E50" i="6"/>
  <c r="E34" i="6" s="1"/>
  <c r="G50" i="6"/>
  <c r="G34" i="6" s="1"/>
  <c r="L34" i="6"/>
  <c r="D34" i="6"/>
  <c r="J42" i="6"/>
  <c r="J34" i="6"/>
  <c r="F33" i="6"/>
  <c r="L41" i="6"/>
  <c r="L37" i="6"/>
  <c r="L44" i="6"/>
  <c r="L33" i="6"/>
  <c r="K44" i="6"/>
  <c r="K41" i="6"/>
  <c r="K37" i="6"/>
  <c r="J37" i="6"/>
  <c r="J44" i="6"/>
  <c r="J41" i="6"/>
  <c r="G33" i="6"/>
  <c r="L50" i="5"/>
  <c r="K50" i="5"/>
  <c r="K34" i="5" s="1"/>
  <c r="H50" i="5"/>
  <c r="I50" i="5"/>
  <c r="I34" i="5" s="1"/>
  <c r="D50" i="5"/>
  <c r="G44" i="5"/>
  <c r="G37" i="5"/>
  <c r="G41" i="5"/>
  <c r="G50" i="5"/>
  <c r="G34" i="5" s="1"/>
  <c r="N50" i="5"/>
  <c r="N34" i="5" s="1"/>
  <c r="E50" i="5"/>
  <c r="E34" i="5" s="1"/>
  <c r="K44" i="5"/>
  <c r="K41" i="5"/>
  <c r="K37" i="5"/>
  <c r="G33" i="5"/>
  <c r="D41" i="4"/>
  <c r="D37" i="4"/>
  <c r="D44" i="4"/>
  <c r="D33" i="4"/>
  <c r="N30" i="4"/>
  <c r="F38" i="4"/>
  <c r="N50" i="4"/>
  <c r="N34" i="4" s="1"/>
  <c r="M50" i="4"/>
  <c r="M34" i="4" s="1"/>
  <c r="E50" i="4"/>
  <c r="E34" i="4" s="1"/>
  <c r="K44" i="4"/>
  <c r="K41" i="4"/>
  <c r="K37" i="4"/>
  <c r="K50" i="4"/>
  <c r="K34" i="4"/>
  <c r="H38" i="4"/>
  <c r="J42" i="4"/>
  <c r="K33" i="4"/>
  <c r="L42" i="4"/>
  <c r="D42" i="4"/>
  <c r="L41" i="4"/>
  <c r="L37" i="4"/>
  <c r="L44" i="4"/>
  <c r="L33" i="4"/>
  <c r="G44" i="4"/>
  <c r="G41" i="4"/>
  <c r="G37" i="4"/>
  <c r="G50" i="4"/>
  <c r="G34" i="4" s="1"/>
  <c r="J38" i="4"/>
  <c r="G33" i="4"/>
  <c r="H41" i="4"/>
  <c r="H37" i="4"/>
  <c r="H44" i="4"/>
  <c r="H33" i="4"/>
  <c r="L38" i="4"/>
  <c r="D38" i="4"/>
  <c r="I50" i="4"/>
  <c r="I34" i="4" s="1"/>
  <c r="E50" i="3"/>
  <c r="E34" i="3" s="1"/>
  <c r="F37" i="3"/>
  <c r="F44" i="3"/>
  <c r="F41" i="3"/>
  <c r="N32" i="3"/>
  <c r="J34" i="3"/>
  <c r="J42" i="3"/>
  <c r="D37" i="3"/>
  <c r="D41" i="3"/>
  <c r="D44" i="3"/>
  <c r="N30" i="3"/>
  <c r="N33" i="3" s="1"/>
  <c r="K50" i="3"/>
  <c r="K34" i="3" s="1"/>
  <c r="M30" i="3"/>
  <c r="M32" i="3"/>
  <c r="L50" i="3"/>
  <c r="L34" i="3" s="1"/>
  <c r="G50" i="3"/>
  <c r="G34" i="3" s="1"/>
  <c r="F34" i="3"/>
  <c r="F42" i="3"/>
  <c r="D38" i="3"/>
  <c r="I50" i="3"/>
  <c r="I34" i="3" s="1"/>
  <c r="H50" i="3"/>
  <c r="J37" i="3"/>
  <c r="J44" i="3"/>
  <c r="J41" i="3"/>
  <c r="L37" i="2"/>
  <c r="H37" i="2"/>
  <c r="L44" i="2"/>
  <c r="L33" i="2"/>
  <c r="L42" i="2"/>
  <c r="D38" i="2"/>
  <c r="J42" i="2"/>
  <c r="F38" i="2"/>
  <c r="J38" i="2"/>
  <c r="D37" i="2"/>
  <c r="D44" i="2"/>
  <c r="D42" i="2"/>
  <c r="J34" i="2"/>
  <c r="I50" i="2"/>
  <c r="I34" i="2" s="1"/>
  <c r="N30" i="2"/>
  <c r="M50" i="2"/>
  <c r="J37" i="2"/>
  <c r="J44" i="2"/>
  <c r="J41" i="2"/>
  <c r="J33" i="2"/>
  <c r="F42" i="2"/>
  <c r="E50" i="2"/>
  <c r="E34" i="2" s="1"/>
  <c r="K50" i="2"/>
  <c r="K34" i="2" s="1"/>
  <c r="F37" i="2"/>
  <c r="F44" i="2"/>
  <c r="F33" i="2"/>
  <c r="F41" i="2"/>
  <c r="K44" i="2"/>
  <c r="K41" i="2"/>
  <c r="K37" i="2"/>
  <c r="G50" i="2"/>
  <c r="G34" i="2" s="1"/>
  <c r="F34" i="2"/>
  <c r="N50" i="2"/>
  <c r="N34" i="2" s="1"/>
  <c r="G44" i="2"/>
  <c r="G41" i="2"/>
  <c r="G37" i="2"/>
  <c r="N27" i="1"/>
  <c r="H28" i="1"/>
  <c r="H26" i="13" s="1"/>
  <c r="M44" i="12" l="1"/>
  <c r="M37" i="12"/>
  <c r="M33" i="12"/>
  <c r="H27" i="13"/>
  <c r="M37" i="9"/>
  <c r="M41" i="9"/>
  <c r="M41" i="2"/>
  <c r="M37" i="11"/>
  <c r="M41" i="11"/>
  <c r="M44" i="11"/>
  <c r="M41" i="10"/>
  <c r="M37" i="10"/>
  <c r="M33" i="10"/>
  <c r="M33" i="9"/>
  <c r="M44" i="8"/>
  <c r="M41" i="8"/>
  <c r="M37" i="8"/>
  <c r="M44" i="7"/>
  <c r="M37" i="7"/>
  <c r="M41" i="7"/>
  <c r="N33" i="7"/>
  <c r="N41" i="7"/>
  <c r="N37" i="7"/>
  <c r="M44" i="6"/>
  <c r="M37" i="6"/>
  <c r="M41" i="6"/>
  <c r="M41" i="5"/>
  <c r="M44" i="5"/>
  <c r="M37" i="5"/>
  <c r="N44" i="5"/>
  <c r="N37" i="5"/>
  <c r="N33" i="5"/>
  <c r="M44" i="4"/>
  <c r="M37" i="4"/>
  <c r="M33" i="4"/>
  <c r="M37" i="2"/>
  <c r="M44" i="2"/>
  <c r="N37" i="12"/>
  <c r="N44" i="12"/>
  <c r="N41" i="12"/>
  <c r="N33" i="12"/>
  <c r="N42" i="12"/>
  <c r="N38" i="12"/>
  <c r="I42" i="12"/>
  <c r="I38" i="12"/>
  <c r="M38" i="12"/>
  <c r="M42" i="12"/>
  <c r="E42" i="12"/>
  <c r="E38" i="12"/>
  <c r="G42" i="12"/>
  <c r="G38" i="12"/>
  <c r="K42" i="12"/>
  <c r="K38" i="12"/>
  <c r="M38" i="11"/>
  <c r="M42" i="11"/>
  <c r="K38" i="11"/>
  <c r="K42" i="11"/>
  <c r="E42" i="11"/>
  <c r="E38" i="11"/>
  <c r="M34" i="11"/>
  <c r="D42" i="11"/>
  <c r="D38" i="11"/>
  <c r="H38" i="11"/>
  <c r="H42" i="11"/>
  <c r="N37" i="11"/>
  <c r="N44" i="11"/>
  <c r="N41" i="11"/>
  <c r="N33" i="11"/>
  <c r="I42" i="11"/>
  <c r="I38" i="11"/>
  <c r="G42" i="11"/>
  <c r="G38" i="11"/>
  <c r="K34" i="11"/>
  <c r="E34" i="11"/>
  <c r="L38" i="11"/>
  <c r="L42" i="11"/>
  <c r="N38" i="11"/>
  <c r="N42" i="11"/>
  <c r="M42" i="10"/>
  <c r="M38" i="10"/>
  <c r="I42" i="10"/>
  <c r="I38" i="10"/>
  <c r="K38" i="10"/>
  <c r="K42" i="10"/>
  <c r="N42" i="10"/>
  <c r="N38" i="10"/>
  <c r="E42" i="10"/>
  <c r="E38" i="10"/>
  <c r="G42" i="10"/>
  <c r="G38" i="10"/>
  <c r="M34" i="10"/>
  <c r="N37" i="10"/>
  <c r="N44" i="10"/>
  <c r="N41" i="10"/>
  <c r="N33" i="10"/>
  <c r="M42" i="9"/>
  <c r="M38" i="9"/>
  <c r="E42" i="9"/>
  <c r="E38" i="9"/>
  <c r="I38" i="9"/>
  <c r="I42" i="9"/>
  <c r="K42" i="9"/>
  <c r="K38" i="9"/>
  <c r="G42" i="9"/>
  <c r="G38" i="9"/>
  <c r="M34" i="9"/>
  <c r="N37" i="9"/>
  <c r="N44" i="9"/>
  <c r="N41" i="9"/>
  <c r="N33" i="9"/>
  <c r="G38" i="8"/>
  <c r="G42" i="8"/>
  <c r="N37" i="8"/>
  <c r="N44" i="8"/>
  <c r="N41" i="8"/>
  <c r="N33" i="8"/>
  <c r="M38" i="8"/>
  <c r="M42" i="8"/>
  <c r="G34" i="8"/>
  <c r="K38" i="8"/>
  <c r="K42" i="8"/>
  <c r="E38" i="7"/>
  <c r="E42" i="7"/>
  <c r="I42" i="7"/>
  <c r="I38" i="7"/>
  <c r="L42" i="7"/>
  <c r="L38" i="7"/>
  <c r="D42" i="7"/>
  <c r="D38" i="7"/>
  <c r="N42" i="7"/>
  <c r="N38" i="7"/>
  <c r="E34" i="7"/>
  <c r="I34" i="7"/>
  <c r="N34" i="7"/>
  <c r="H42" i="7"/>
  <c r="H38" i="7"/>
  <c r="M38" i="7"/>
  <c r="M42" i="7"/>
  <c r="I42" i="6"/>
  <c r="I38" i="6"/>
  <c r="E38" i="6"/>
  <c r="E42" i="6"/>
  <c r="K38" i="6"/>
  <c r="K42" i="6"/>
  <c r="M42" i="6"/>
  <c r="M38" i="6"/>
  <c r="N37" i="6"/>
  <c r="N44" i="6"/>
  <c r="N41" i="6"/>
  <c r="N33" i="6"/>
  <c r="G42" i="6"/>
  <c r="G38" i="6"/>
  <c r="N42" i="6"/>
  <c r="N38" i="6"/>
  <c r="I34" i="6"/>
  <c r="H42" i="5"/>
  <c r="H38" i="5"/>
  <c r="G38" i="5"/>
  <c r="G42" i="5"/>
  <c r="M38" i="5"/>
  <c r="M42" i="5"/>
  <c r="M34" i="5"/>
  <c r="I38" i="5"/>
  <c r="I42" i="5"/>
  <c r="K42" i="5"/>
  <c r="K38" i="5"/>
  <c r="D42" i="5"/>
  <c r="D38" i="5"/>
  <c r="L42" i="5"/>
  <c r="L38" i="5"/>
  <c r="E38" i="5"/>
  <c r="E42" i="5"/>
  <c r="N38" i="5"/>
  <c r="N42" i="5"/>
  <c r="D34" i="5"/>
  <c r="H34" i="5"/>
  <c r="L34" i="5"/>
  <c r="G42" i="4"/>
  <c r="G38" i="4"/>
  <c r="M42" i="4"/>
  <c r="M38" i="4"/>
  <c r="N37" i="4"/>
  <c r="N44" i="4"/>
  <c r="N41" i="4"/>
  <c r="N33" i="4"/>
  <c r="I42" i="4"/>
  <c r="I38" i="4"/>
  <c r="K42" i="4"/>
  <c r="K38" i="4"/>
  <c r="E38" i="4"/>
  <c r="E42" i="4"/>
  <c r="N42" i="4"/>
  <c r="N38" i="4"/>
  <c r="M41" i="3"/>
  <c r="M37" i="3"/>
  <c r="M44" i="3"/>
  <c r="L42" i="3"/>
  <c r="L38" i="3"/>
  <c r="H38" i="3"/>
  <c r="H42" i="3"/>
  <c r="I38" i="3"/>
  <c r="I42" i="3"/>
  <c r="M33" i="3"/>
  <c r="K38" i="3"/>
  <c r="K42" i="3"/>
  <c r="N50" i="3"/>
  <c r="N34" i="3" s="1"/>
  <c r="H34" i="3"/>
  <c r="G42" i="3"/>
  <c r="G38" i="3"/>
  <c r="M50" i="3"/>
  <c r="M34" i="3" s="1"/>
  <c r="N37" i="3"/>
  <c r="N44" i="3"/>
  <c r="N41" i="3"/>
  <c r="E42" i="3"/>
  <c r="E38" i="3"/>
  <c r="N38" i="2"/>
  <c r="N42" i="2"/>
  <c r="M38" i="2"/>
  <c r="M42" i="2"/>
  <c r="E38" i="2"/>
  <c r="E42" i="2"/>
  <c r="N37" i="2"/>
  <c r="N44" i="2"/>
  <c r="N41" i="2"/>
  <c r="N33" i="2"/>
  <c r="G42" i="2"/>
  <c r="G38" i="2"/>
  <c r="K38" i="2"/>
  <c r="K42" i="2"/>
  <c r="M34" i="2"/>
  <c r="I38" i="2"/>
  <c r="I42" i="2"/>
  <c r="A2" i="1"/>
  <c r="H28" i="13" l="1"/>
  <c r="H40" i="13" s="1"/>
  <c r="H52" i="13" s="1"/>
  <c r="M42" i="3"/>
  <c r="M38" i="3"/>
  <c r="N38" i="3"/>
  <c r="N42" i="3"/>
  <c r="N26" i="1" l="1"/>
  <c r="N25" i="1"/>
  <c r="N24" i="1"/>
  <c r="N22" i="1"/>
  <c r="L28" i="1"/>
  <c r="L26" i="13" s="1"/>
  <c r="K28" i="1"/>
  <c r="K26" i="13" s="1"/>
  <c r="J28" i="1"/>
  <c r="J26" i="13" s="1"/>
  <c r="I28" i="1"/>
  <c r="I26" i="13" s="1"/>
  <c r="H40" i="1"/>
  <c r="H52" i="1" s="1"/>
  <c r="G28" i="1"/>
  <c r="G26" i="13" s="1"/>
  <c r="F28" i="1"/>
  <c r="F26" i="13" s="1"/>
  <c r="E28" i="1"/>
  <c r="E26" i="13" s="1"/>
  <c r="D28" i="1"/>
  <c r="D26" i="13" s="1"/>
  <c r="L19" i="1"/>
  <c r="K19" i="1"/>
  <c r="J19" i="1"/>
  <c r="I19" i="1"/>
  <c r="H19" i="1"/>
  <c r="G19" i="1"/>
  <c r="F19" i="1"/>
  <c r="E36" i="1"/>
  <c r="E51" i="1" s="1"/>
  <c r="D19" i="1"/>
  <c r="N18" i="1"/>
  <c r="M18" i="1"/>
  <c r="N17" i="1"/>
  <c r="M17" i="1"/>
  <c r="N10" i="1"/>
  <c r="M10" i="1"/>
  <c r="L15" i="1"/>
  <c r="L14" i="13" s="1"/>
  <c r="L15" i="13" s="1"/>
  <c r="K15" i="1"/>
  <c r="J15" i="1"/>
  <c r="J14" i="13" s="1"/>
  <c r="J15" i="13" s="1"/>
  <c r="J50" i="13" s="1"/>
  <c r="I15" i="1"/>
  <c r="I14" i="13" s="1"/>
  <c r="H15" i="1"/>
  <c r="H14" i="13" s="1"/>
  <c r="H15" i="13" s="1"/>
  <c r="H50" i="13" s="1"/>
  <c r="G15" i="1"/>
  <c r="F15" i="1"/>
  <c r="E15" i="1"/>
  <c r="E14" i="13" s="1"/>
  <c r="E15" i="13" s="1"/>
  <c r="E50" i="13" s="1"/>
  <c r="D15" i="1"/>
  <c r="D14" i="13" s="1"/>
  <c r="N8" i="1"/>
  <c r="M7" i="1"/>
  <c r="M8" i="1" s="1"/>
  <c r="L8" i="1"/>
  <c r="K8" i="1"/>
  <c r="J8" i="1"/>
  <c r="I8" i="1"/>
  <c r="H8" i="1"/>
  <c r="G8" i="1"/>
  <c r="F8" i="1"/>
  <c r="E8" i="1"/>
  <c r="D8" i="1"/>
  <c r="M26" i="13" l="1"/>
  <c r="F36" i="1"/>
  <c r="F51" i="1" s="1"/>
  <c r="F18" i="13"/>
  <c r="F19" i="13" s="1"/>
  <c r="F36" i="13" s="1"/>
  <c r="J36" i="1"/>
  <c r="J51" i="1" s="1"/>
  <c r="J18" i="13"/>
  <c r="J19" i="13" s="1"/>
  <c r="G36" i="1"/>
  <c r="G51" i="1" s="1"/>
  <c r="G18" i="13"/>
  <c r="G19" i="13" s="1"/>
  <c r="G36" i="13" s="1"/>
  <c r="K36" i="1"/>
  <c r="K51" i="1" s="1"/>
  <c r="K18" i="13"/>
  <c r="K19" i="13" s="1"/>
  <c r="K36" i="13" s="1"/>
  <c r="G14" i="13"/>
  <c r="G15" i="13" s="1"/>
  <c r="G50" i="13" s="1"/>
  <c r="K14" i="13"/>
  <c r="K15" i="13" s="1"/>
  <c r="K50" i="13" s="1"/>
  <c r="D36" i="1"/>
  <c r="D51" i="1" s="1"/>
  <c r="D18" i="13"/>
  <c r="H36" i="1"/>
  <c r="H51" i="1" s="1"/>
  <c r="H18" i="13"/>
  <c r="H19" i="13" s="1"/>
  <c r="L36" i="1"/>
  <c r="L51" i="1" s="1"/>
  <c r="L18" i="13"/>
  <c r="L19" i="13" s="1"/>
  <c r="I15" i="13"/>
  <c r="I50" i="13" s="1"/>
  <c r="F14" i="13"/>
  <c r="F15" i="13" s="1"/>
  <c r="F50" i="13" s="1"/>
  <c r="D15" i="13"/>
  <c r="D50" i="13" s="1"/>
  <c r="I36" i="1"/>
  <c r="I51" i="1" s="1"/>
  <c r="I18" i="13"/>
  <c r="N26" i="13"/>
  <c r="G40" i="1"/>
  <c r="G52" i="1" s="1"/>
  <c r="G27" i="13"/>
  <c r="G28" i="13" s="1"/>
  <c r="G40" i="13" s="1"/>
  <c r="G52" i="13" s="1"/>
  <c r="K40" i="1"/>
  <c r="K52" i="1" s="1"/>
  <c r="K27" i="13"/>
  <c r="K28" i="13" s="1"/>
  <c r="K40" i="13" s="1"/>
  <c r="K52" i="13" s="1"/>
  <c r="E40" i="1"/>
  <c r="E52" i="1" s="1"/>
  <c r="E27" i="13"/>
  <c r="E28" i="13" s="1"/>
  <c r="E40" i="13" s="1"/>
  <c r="E52" i="13" s="1"/>
  <c r="I40" i="1"/>
  <c r="I52" i="1" s="1"/>
  <c r="I27" i="13"/>
  <c r="F40" i="1"/>
  <c r="F52" i="1" s="1"/>
  <c r="F27" i="13"/>
  <c r="F28" i="13" s="1"/>
  <c r="F40" i="13" s="1"/>
  <c r="F52" i="13" s="1"/>
  <c r="J40" i="1"/>
  <c r="J52" i="1" s="1"/>
  <c r="J27" i="13"/>
  <c r="J28" i="13" s="1"/>
  <c r="J40" i="13" s="1"/>
  <c r="J52" i="13" s="1"/>
  <c r="D40" i="1"/>
  <c r="D52" i="1" s="1"/>
  <c r="D27" i="13"/>
  <c r="L40" i="1"/>
  <c r="L52" i="1" s="1"/>
  <c r="L27" i="13"/>
  <c r="L28" i="13" s="1"/>
  <c r="L40" i="13" s="1"/>
  <c r="L52" i="13" s="1"/>
  <c r="E19" i="13"/>
  <c r="M15" i="1"/>
  <c r="M40" i="1"/>
  <c r="M52" i="1" s="1"/>
  <c r="M19" i="1"/>
  <c r="M36" i="1" s="1"/>
  <c r="M51" i="1" s="1"/>
  <c r="N28" i="1"/>
  <c r="N40" i="1" s="1"/>
  <c r="N52" i="1" s="1"/>
  <c r="N19" i="1"/>
  <c r="N36" i="1" s="1"/>
  <c r="N51" i="1" s="1"/>
  <c r="N15" i="1"/>
  <c r="J34" i="1" l="1"/>
  <c r="F42" i="1"/>
  <c r="N14" i="13"/>
  <c r="N15" i="13" s="1"/>
  <c r="M14" i="13"/>
  <c r="M15" i="13" s="1"/>
  <c r="E34" i="1"/>
  <c r="M18" i="13"/>
  <c r="M19" i="13" s="1"/>
  <c r="N18" i="13"/>
  <c r="N19" i="13" s="1"/>
  <c r="N36" i="13" s="1"/>
  <c r="K30" i="13"/>
  <c r="K44" i="13" s="1"/>
  <c r="G30" i="13"/>
  <c r="G41" i="13" s="1"/>
  <c r="F30" i="13"/>
  <c r="F37" i="13" s="1"/>
  <c r="D42" i="1"/>
  <c r="N27" i="13"/>
  <c r="N28" i="13" s="1"/>
  <c r="N40" i="13" s="1"/>
  <c r="N52" i="13" s="1"/>
  <c r="D28" i="13"/>
  <c r="D40" i="13" s="1"/>
  <c r="D52" i="13" s="1"/>
  <c r="M27" i="13"/>
  <c r="M28" i="13" s="1"/>
  <c r="M40" i="13" s="1"/>
  <c r="M52" i="13" s="1"/>
  <c r="I28" i="13"/>
  <c r="I40" i="13" s="1"/>
  <c r="I52" i="13" s="1"/>
  <c r="D34" i="1"/>
  <c r="D38" i="1"/>
  <c r="H38" i="1"/>
  <c r="H34" i="1"/>
  <c r="E36" i="13"/>
  <c r="E30" i="13"/>
  <c r="F51" i="13"/>
  <c r="F38" i="13" s="1"/>
  <c r="L36" i="13"/>
  <c r="L30" i="13"/>
  <c r="J36" i="13"/>
  <c r="J30" i="13"/>
  <c r="I19" i="13"/>
  <c r="H36" i="13"/>
  <c r="H30" i="13"/>
  <c r="D19" i="13"/>
  <c r="G51" i="13"/>
  <c r="G38" i="13" s="1"/>
  <c r="K51" i="13"/>
  <c r="K38" i="13" s="1"/>
  <c r="F38" i="1"/>
  <c r="D44" i="1"/>
  <c r="G37" i="1"/>
  <c r="F44" i="1"/>
  <c r="F41" i="1"/>
  <c r="F33" i="1"/>
  <c r="K44" i="1"/>
  <c r="M37" i="1" s="1"/>
  <c r="K37" i="1"/>
  <c r="I37" i="1"/>
  <c r="I33" i="1"/>
  <c r="L33" i="1"/>
  <c r="K33" i="1"/>
  <c r="I41" i="1"/>
  <c r="G41" i="1"/>
  <c r="G33" i="1"/>
  <c r="L44" i="1"/>
  <c r="L37" i="1"/>
  <c r="F34" i="1"/>
  <c r="K34" i="1"/>
  <c r="K42" i="1"/>
  <c r="K38" i="1"/>
  <c r="J42" i="1"/>
  <c r="J38" i="1"/>
  <c r="J44" i="1"/>
  <c r="J37" i="1"/>
  <c r="J41" i="1"/>
  <c r="H44" i="1"/>
  <c r="H41" i="1"/>
  <c r="H37" i="1"/>
  <c r="H33" i="1"/>
  <c r="G34" i="1"/>
  <c r="G38" i="1"/>
  <c r="G42" i="1"/>
  <c r="E44" i="1"/>
  <c r="E41" i="1"/>
  <c r="E37" i="1"/>
  <c r="E42" i="1"/>
  <c r="E38" i="1"/>
  <c r="D41" i="1"/>
  <c r="D37" i="1"/>
  <c r="D33" i="1"/>
  <c r="F44" i="13" l="1"/>
  <c r="K33" i="13"/>
  <c r="K41" i="13"/>
  <c r="K37" i="13"/>
  <c r="G37" i="13"/>
  <c r="F41" i="13"/>
  <c r="G44" i="13"/>
  <c r="G33" i="13"/>
  <c r="F33" i="13"/>
  <c r="H41" i="13"/>
  <c r="H44" i="13"/>
  <c r="H33" i="13"/>
  <c r="H37" i="13"/>
  <c r="G34" i="13"/>
  <c r="G42" i="13"/>
  <c r="H51" i="13"/>
  <c r="H38" i="13" s="1"/>
  <c r="F34" i="13"/>
  <c r="F42" i="13"/>
  <c r="N51" i="13"/>
  <c r="M36" i="13"/>
  <c r="M30" i="13"/>
  <c r="L41" i="13"/>
  <c r="L33" i="13"/>
  <c r="L37" i="13"/>
  <c r="L44" i="13"/>
  <c r="E44" i="13"/>
  <c r="E41" i="13"/>
  <c r="E33" i="13"/>
  <c r="E37" i="13"/>
  <c r="J33" i="13"/>
  <c r="J41" i="13"/>
  <c r="J44" i="13"/>
  <c r="J37" i="13"/>
  <c r="J51" i="13"/>
  <c r="J38" i="13" s="1"/>
  <c r="K34" i="13"/>
  <c r="K42" i="13"/>
  <c r="D36" i="13"/>
  <c r="D30" i="13"/>
  <c r="I36" i="13"/>
  <c r="I30" i="13"/>
  <c r="L51" i="13"/>
  <c r="E51" i="13"/>
  <c r="E38" i="13" s="1"/>
  <c r="N41" i="1"/>
  <c r="M44" i="1"/>
  <c r="M33" i="1"/>
  <c r="M41" i="1"/>
  <c r="D37" i="13" l="1"/>
  <c r="D33" i="13"/>
  <c r="D41" i="13"/>
  <c r="N30" i="13"/>
  <c r="D44" i="13"/>
  <c r="I41" i="13"/>
  <c r="I44" i="13"/>
  <c r="I33" i="13"/>
  <c r="I37" i="13"/>
  <c r="M33" i="13"/>
  <c r="M37" i="13"/>
  <c r="M41" i="13"/>
  <c r="M44" i="13"/>
  <c r="D51" i="13"/>
  <c r="J42" i="13"/>
  <c r="J34" i="13"/>
  <c r="H42" i="13"/>
  <c r="H34" i="13"/>
  <c r="E42" i="13"/>
  <c r="E34" i="13"/>
  <c r="I51" i="13"/>
  <c r="I38" i="13" s="1"/>
  <c r="M51" i="13"/>
  <c r="N33" i="1"/>
  <c r="N44" i="1"/>
  <c r="N37" i="1"/>
  <c r="N33" i="13" l="1"/>
  <c r="N41" i="13"/>
  <c r="N37" i="13"/>
  <c r="N44" i="13"/>
  <c r="I34" i="13"/>
  <c r="I42" i="13"/>
  <c r="D34" i="13"/>
  <c r="D42" i="13"/>
  <c r="D38" i="13"/>
  <c r="F32" i="13" l="1"/>
  <c r="K32" i="13" s="1"/>
  <c r="I32" i="13" s="1"/>
  <c r="G32" i="13" s="1"/>
  <c r="L32" i="13" s="1"/>
  <c r="J32" i="13" l="1"/>
  <c r="H32" i="13" s="1"/>
  <c r="E32" i="13" s="1"/>
  <c r="D32" i="13" s="1"/>
  <c r="L50" i="13"/>
  <c r="L34" i="13"/>
  <c r="N32" i="13"/>
  <c r="L42" i="13" l="1"/>
  <c r="L38" i="13"/>
  <c r="M32" i="13"/>
  <c r="N50" i="13"/>
  <c r="N34" i="13" s="1"/>
  <c r="F32" i="1"/>
  <c r="F50" i="1" s="1"/>
  <c r="F37" i="1" s="1"/>
  <c r="K32" i="1"/>
  <c r="K50" i="1" s="1"/>
  <c r="K41" i="1" s="1"/>
  <c r="I44" i="1"/>
  <c r="I50" i="1" s="1"/>
  <c r="G32" i="1"/>
  <c r="G50" i="1" s="1"/>
  <c r="G44" i="1" s="1"/>
  <c r="L32" i="1"/>
  <c r="J32" i="1"/>
  <c r="J33" i="1" s="1"/>
  <c r="J50" i="1" s="1"/>
  <c r="H32" i="1"/>
  <c r="H50" i="1" s="1"/>
  <c r="H42" i="1" s="1"/>
  <c r="E32" i="1"/>
  <c r="E33" i="1" s="1"/>
  <c r="E50" i="1" s="1"/>
  <c r="D32" i="1"/>
  <c r="D50" i="1" s="1"/>
  <c r="I38" i="1" l="1"/>
  <c r="I42" i="1"/>
  <c r="I34" i="1"/>
  <c r="L41" i="1"/>
  <c r="L50" i="1" s="1"/>
  <c r="L34" i="1" s="1"/>
  <c r="N38" i="13"/>
  <c r="N42" i="13"/>
  <c r="M50" i="13"/>
  <c r="M34" i="13" s="1"/>
  <c r="N32" i="1"/>
  <c r="M42" i="13" l="1"/>
  <c r="M38" i="13"/>
  <c r="L42" i="1"/>
  <c r="L38" i="1"/>
  <c r="M32" i="1"/>
  <c r="M50" i="1" s="1"/>
  <c r="N50" i="1"/>
  <c r="N42" i="1" l="1"/>
  <c r="N38" i="1"/>
  <c r="M34" i="1"/>
  <c r="M38" i="1"/>
  <c r="M42" i="1"/>
  <c r="N34" i="1"/>
</calcChain>
</file>

<file path=xl/sharedStrings.xml><?xml version="1.0" encoding="utf-8"?>
<sst xmlns="http://schemas.openxmlformats.org/spreadsheetml/2006/main" count="584" uniqueCount="43">
  <si>
    <t>Judge</t>
  </si>
  <si>
    <t>Division</t>
  </si>
  <si>
    <t>Criminal Cases (One or More Counts)</t>
  </si>
  <si>
    <t>CLERK OF THE COURT
BREVARD COUNTY, FLORIDA
NEW CASES ASSIGNED MONTHLY</t>
  </si>
  <si>
    <t>Criminal Traffic Citations</t>
  </si>
  <si>
    <t>D.U.I. Citations</t>
  </si>
  <si>
    <t>Civil Traffic Infractions Set to Arraign</t>
  </si>
  <si>
    <t>Civil Traffic Infractions Set For Hearing</t>
  </si>
  <si>
    <t>Small Claims</t>
  </si>
  <si>
    <t>Evictions</t>
  </si>
  <si>
    <t>County ($5,000- $15,000)</t>
  </si>
  <si>
    <t>Divorces No Contest</t>
  </si>
  <si>
    <t>Total Civil</t>
  </si>
  <si>
    <t>Total Criminal, Traffic, &amp; Civil Cases</t>
  </si>
  <si>
    <t>JANUARY - DECEMBER</t>
  </si>
  <si>
    <t>UNASSIGNED</t>
  </si>
  <si>
    <t>UNASSIGNED TOTAL</t>
  </si>
  <si>
    <t>Benjamin B. Garagozlo</t>
  </si>
  <si>
    <t>David E. Silverman</t>
  </si>
  <si>
    <t>MELBOURNE TOTAL</t>
  </si>
  <si>
    <t>Kenneth Friedland</t>
  </si>
  <si>
    <t>TITUSVILLE TOTAL</t>
  </si>
  <si>
    <t>Judy Atkin</t>
  </si>
  <si>
    <t>Michelle A. Baker</t>
  </si>
  <si>
    <t>Rhonda E. Babb</t>
  </si>
  <si>
    <t>VIERA TOTAL</t>
  </si>
  <si>
    <t>COUNTY TOTAL</t>
  </si>
  <si>
    <t>MELBOURNE AVERAGE</t>
  </si>
  <si>
    <t>PCT OF CNTY AVG</t>
  </si>
  <si>
    <t>(RANK)</t>
  </si>
  <si>
    <t>TITUSVILLE AVERAGE</t>
  </si>
  <si>
    <t>VIERA AVERAGE</t>
  </si>
  <si>
    <t>COUNTY AVERAGE</t>
  </si>
  <si>
    <t>FOR RANKING FORMULAS:</t>
  </si>
  <si>
    <t>Thomas James Brown</t>
  </si>
  <si>
    <t>Kelly Ingram</t>
  </si>
  <si>
    <t>David C. Koenig</t>
  </si>
  <si>
    <t>Michelle Naberhaus</t>
  </si>
  <si>
    <t>Turner- K. Erlenbach</t>
  </si>
  <si>
    <t>Turner-L.  Castaldi</t>
  </si>
  <si>
    <t>Turner- R. Segal</t>
  </si>
  <si>
    <t>George B. Turner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</si>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</sst>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22">
    <xf numFmtId="0" fontId="0" fillId="0" borderId="0" xfId="0"/>
    <xf numFmtId="0" fontId="2" fillId="0" borderId="0" xfId="0" applyFont="1" applyAlignment="1">
      <alignment horizontal="center" wrapText="1"/>
    </xf>
    <xf numFmtId="0" fontId="2" fillId="0" borderId="0" xfId="0" applyFont="1"/>
    <xf numFmtId="0" fontId="4" fillId="0" borderId="0" xfId="2"/>
    <xf numFmtId="3" fontId="4" fillId="0" borderId="0" xfId="2" applyNumberFormat="1" applyBorder="1"/>
    <xf numFmtId="3" fontId="5" fillId="0" borderId="0" xfId="2" applyNumberFormat="1" applyFont="1" applyBorder="1"/>
    <xf numFmtId="3" fontId="5" fillId="0" borderId="0" xfId="2" applyNumberFormat="1" applyFont="1" applyBorder="1" applyAlignment="1">
      <alignment horizontal="center"/>
    </xf>
    <xf numFmtId="3" fontId="4" fillId="0" borderId="0" xfId="2" applyNumberFormat="1" applyFont="1" applyBorder="1"/>
    <xf numFmtId="10" fontId="4" fillId="0" borderId="0" xfId="2" applyNumberFormat="1" applyBorder="1"/>
    <xf numFmtId="0" fontId="2" fillId="0" borderId="1" xfId="0" applyFont="1" applyBorder="1"/>
    <xf numFmtId="1" fontId="0" fillId="0" borderId="0" xfId="0" applyNumberFormat="1"/>
    <xf numFmtId="1" fontId="2" fillId="0" borderId="0" xfId="0" applyNumberFormat="1" applyFont="1"/>
    <xf numFmtId="0" fontId="0" fillId="0" borderId="0" xfId="0" applyFont="1"/>
    <xf numFmtId="10" fontId="1" fillId="0" borderId="0" xfId="1" applyNumberFormat="1" applyFont="1"/>
    <xf numFmtId="3" fontId="4" fillId="0" borderId="0" xfId="2" applyNumberFormat="1" applyBorder="1" applyAlignment="1">
      <alignment horizontal="center"/>
    </xf>
    <xf numFmtId="0" fontId="4" fillId="0" borderId="0" xfId="2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3" fontId="4" fillId="0" borderId="0" xfId="2" applyNumberFormat="1" applyFill="1" applyBorder="1"/>
    <xf numFmtId="0" fontId="2" fillId="0" borderId="1" xfId="0" applyFont="1" applyFill="1" applyBorder="1"/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abSelected="1" topLeftCell="A6" workbookViewId="0">
      <selection activeCell="N22" sqref="N22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8554687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tr">
        <f ca="1">UPPER(MID(CELL("filename",A1),FIND("]",CELL("filename",A1))+1,255)&amp;" "&amp;YR)</f>
        <v>JANUARY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2" x14ac:dyDescent="0.3">
      <c r="A5" s="16" t="s">
        <v>0</v>
      </c>
      <c r="B5" s="1" t="s">
        <v>1</v>
      </c>
      <c r="D5" s="1" t="s">
        <v>2</v>
      </c>
      <c r="E5" s="1" t="s">
        <v>4</v>
      </c>
      <c r="F5" s="1" t="s">
        <v>5</v>
      </c>
      <c r="G5" s="1" t="s">
        <v>6</v>
      </c>
      <c r="H5" s="1" t="s">
        <v>7</v>
      </c>
      <c r="I5" s="1" t="s">
        <v>8</v>
      </c>
      <c r="J5" s="1" t="s">
        <v>9</v>
      </c>
      <c r="K5" s="1" t="s">
        <v>10</v>
      </c>
      <c r="L5" s="1" t="s">
        <v>11</v>
      </c>
      <c r="M5" s="1" t="s">
        <v>12</v>
      </c>
      <c r="N5" s="1" t="s">
        <v>13</v>
      </c>
    </row>
    <row r="6" spans="1:14" s="1" customFormat="1" ht="7.15" customHeight="1" x14ac:dyDescent="0.3"/>
    <row r="7" spans="1:14" ht="14.45" x14ac:dyDescent="0.3">
      <c r="A7" s="4" t="s">
        <v>15</v>
      </c>
      <c r="B7" s="3"/>
      <c r="D7">
        <v>42</v>
      </c>
      <c r="E7">
        <v>6</v>
      </c>
      <c r="F7">
        <v>1</v>
      </c>
      <c r="G7">
        <v>4</v>
      </c>
      <c r="H7">
        <v>1</v>
      </c>
      <c r="I7">
        <v>9</v>
      </c>
      <c r="J7">
        <v>3</v>
      </c>
      <c r="K7">
        <v>1</v>
      </c>
      <c r="L7">
        <v>0</v>
      </c>
      <c r="M7" s="2">
        <f>SUM(I7:L7)</f>
        <v>13</v>
      </c>
      <c r="N7" s="2">
        <f>SUM(D7:L7)</f>
        <v>67</v>
      </c>
    </row>
    <row r="8" spans="1:14" ht="14.45" x14ac:dyDescent="0.3">
      <c r="A8" s="5" t="s">
        <v>16</v>
      </c>
      <c r="B8" s="5"/>
      <c r="D8" s="9">
        <f>D7</f>
        <v>42</v>
      </c>
      <c r="E8" s="9">
        <f t="shared" ref="E8:N8" si="0">E7</f>
        <v>6</v>
      </c>
      <c r="F8" s="9">
        <f t="shared" si="0"/>
        <v>1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1</v>
      </c>
      <c r="L8" s="9">
        <f t="shared" si="0"/>
        <v>0</v>
      </c>
      <c r="M8" s="9">
        <f t="shared" si="0"/>
        <v>13</v>
      </c>
      <c r="N8" s="9">
        <f t="shared" si="0"/>
        <v>67</v>
      </c>
    </row>
    <row r="9" spans="1:14" ht="14.45" x14ac:dyDescent="0.3">
      <c r="A9" s="5"/>
      <c r="B9" s="5"/>
    </row>
    <row r="10" spans="1:14" ht="14.45" x14ac:dyDescent="0.3">
      <c r="A10" s="4" t="s">
        <v>35</v>
      </c>
      <c r="B10" s="14">
        <v>2</v>
      </c>
      <c r="D10">
        <v>58</v>
      </c>
      <c r="E10">
        <v>68</v>
      </c>
      <c r="F10">
        <v>16</v>
      </c>
      <c r="G10">
        <v>43</v>
      </c>
      <c r="H10">
        <v>27</v>
      </c>
      <c r="I10">
        <v>0</v>
      </c>
      <c r="J10">
        <v>0</v>
      </c>
      <c r="K10">
        <v>0</v>
      </c>
      <c r="L10">
        <v>0</v>
      </c>
      <c r="M10" s="2">
        <f t="shared" ref="M10:M14" si="1">SUM(I10:L10)</f>
        <v>0</v>
      </c>
      <c r="N10" s="2">
        <f t="shared" ref="N10:N14" si="2">SUM(D10:L10)</f>
        <v>212</v>
      </c>
    </row>
    <row r="11" spans="1:14" x14ac:dyDescent="0.25">
      <c r="A11" s="4" t="s">
        <v>38</v>
      </c>
      <c r="B11" s="14">
        <v>4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 s="2">
        <f t="shared" ref="M11" si="3">SUM(I11:L11)</f>
        <v>0</v>
      </c>
      <c r="N11" s="2">
        <f t="shared" ref="N11" si="4">SUM(D11:L11)</f>
        <v>0</v>
      </c>
    </row>
    <row r="12" spans="1:14" ht="14.45" x14ac:dyDescent="0.3">
      <c r="A12" s="18" t="s">
        <v>39</v>
      </c>
      <c r="B12" s="14">
        <v>4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 s="2">
        <f t="shared" ref="M12:M13" si="5">SUM(I12:L12)</f>
        <v>0</v>
      </c>
      <c r="N12" s="2">
        <f t="shared" ref="N12:N13" si="6">SUM(D12:L12)</f>
        <v>0</v>
      </c>
    </row>
    <row r="13" spans="1:14" ht="14.45" x14ac:dyDescent="0.3">
      <c r="A13" s="18" t="s">
        <v>40</v>
      </c>
      <c r="B13" s="14">
        <v>4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 s="2">
        <f t="shared" si="5"/>
        <v>0</v>
      </c>
      <c r="N13" s="2">
        <f t="shared" si="6"/>
        <v>0</v>
      </c>
    </row>
    <row r="14" spans="1:14" ht="14.45" x14ac:dyDescent="0.3">
      <c r="A14" s="4" t="s">
        <v>41</v>
      </c>
      <c r="B14" s="14">
        <v>4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 s="2">
        <f t="shared" si="1"/>
        <v>0</v>
      </c>
      <c r="N14" s="2">
        <f t="shared" si="2"/>
        <v>0</v>
      </c>
    </row>
    <row r="15" spans="1:14" ht="14.45" x14ac:dyDescent="0.3">
      <c r="A15" s="5" t="s">
        <v>19</v>
      </c>
      <c r="B15" s="6"/>
      <c r="D15" s="9">
        <f t="shared" ref="D15:N15" si="7">SUM(D10:D14)</f>
        <v>58</v>
      </c>
      <c r="E15" s="9">
        <f t="shared" si="7"/>
        <v>68</v>
      </c>
      <c r="F15" s="9">
        <f t="shared" si="7"/>
        <v>16</v>
      </c>
      <c r="G15" s="9">
        <f t="shared" si="7"/>
        <v>43</v>
      </c>
      <c r="H15" s="9">
        <f t="shared" si="7"/>
        <v>27</v>
      </c>
      <c r="I15" s="9">
        <f t="shared" si="7"/>
        <v>0</v>
      </c>
      <c r="J15" s="9">
        <f t="shared" si="7"/>
        <v>0</v>
      </c>
      <c r="K15" s="9">
        <f t="shared" si="7"/>
        <v>0</v>
      </c>
      <c r="L15" s="9">
        <f t="shared" si="7"/>
        <v>0</v>
      </c>
      <c r="M15" s="9">
        <f t="shared" si="7"/>
        <v>0</v>
      </c>
      <c r="N15" s="9">
        <f t="shared" si="7"/>
        <v>212</v>
      </c>
    </row>
    <row r="16" spans="1:14" ht="14.45" x14ac:dyDescent="0.3">
      <c r="A16" s="3"/>
      <c r="B16" s="15"/>
    </row>
    <row r="17" spans="1:14" ht="14.45" x14ac:dyDescent="0.3">
      <c r="A17" s="4" t="s">
        <v>23</v>
      </c>
      <c r="B17" s="14">
        <v>1</v>
      </c>
      <c r="D17">
        <v>80</v>
      </c>
      <c r="E17">
        <v>45</v>
      </c>
      <c r="F17">
        <v>23</v>
      </c>
      <c r="G17">
        <v>6</v>
      </c>
      <c r="H17">
        <v>7</v>
      </c>
      <c r="I17">
        <v>0</v>
      </c>
      <c r="J17">
        <v>0</v>
      </c>
      <c r="K17">
        <v>0</v>
      </c>
      <c r="L17">
        <v>0</v>
      </c>
      <c r="M17" s="2">
        <f t="shared" ref="M17:M18" si="8">SUM(I17:L17)</f>
        <v>0</v>
      </c>
      <c r="N17" s="2">
        <f t="shared" ref="N17:N18" si="9">SUM(D17:L17)</f>
        <v>161</v>
      </c>
    </row>
    <row r="18" spans="1:14" ht="14.45" x14ac:dyDescent="0.3">
      <c r="A18" s="4" t="s">
        <v>20</v>
      </c>
      <c r="B18" s="14">
        <v>7</v>
      </c>
      <c r="D18">
        <v>0</v>
      </c>
      <c r="E18">
        <v>0</v>
      </c>
      <c r="F18">
        <v>0</v>
      </c>
      <c r="G18">
        <v>0</v>
      </c>
      <c r="H18">
        <v>0</v>
      </c>
      <c r="I18">
        <v>189</v>
      </c>
      <c r="J18">
        <v>125</v>
      </c>
      <c r="K18">
        <v>72</v>
      </c>
      <c r="L18">
        <v>45</v>
      </c>
      <c r="M18" s="2">
        <f t="shared" si="8"/>
        <v>431</v>
      </c>
      <c r="N18" s="2">
        <f t="shared" si="9"/>
        <v>431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" si="10">SUM(F17:F18)</f>
        <v>23</v>
      </c>
      <c r="G19" s="9">
        <f t="shared" ref="G19" si="11">SUM(G17:G18)</f>
        <v>6</v>
      </c>
      <c r="H19" s="9">
        <f t="shared" ref="H19" si="12">SUM(H17:H18)</f>
        <v>7</v>
      </c>
      <c r="I19" s="9">
        <f t="shared" ref="I19" si="13">SUM(I17:I18)</f>
        <v>189</v>
      </c>
      <c r="J19" s="9">
        <f t="shared" ref="J19" si="14">SUM(J17:J18)</f>
        <v>125</v>
      </c>
      <c r="K19" s="9">
        <f t="shared" ref="K19" si="15">SUM(K17:K18)</f>
        <v>72</v>
      </c>
      <c r="L19" s="9">
        <f t="shared" ref="L19" si="16">SUM(L17:L18)</f>
        <v>45</v>
      </c>
      <c r="M19" s="9">
        <f t="shared" ref="M19" si="17">SUM(M17:M18)</f>
        <v>431</v>
      </c>
      <c r="N19" s="9">
        <f t="shared" ref="N19" si="18">SUM(N17:N18)</f>
        <v>592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v>0</v>
      </c>
      <c r="E21">
        <v>0</v>
      </c>
      <c r="F21">
        <v>0</v>
      </c>
      <c r="G21">
        <v>0</v>
      </c>
      <c r="H21">
        <v>0</v>
      </c>
      <c r="I21">
        <v>243</v>
      </c>
      <c r="J21">
        <v>116</v>
      </c>
      <c r="K21">
        <v>90</v>
      </c>
      <c r="L21">
        <v>54</v>
      </c>
      <c r="M21" s="2">
        <v>503</v>
      </c>
      <c r="N21" s="2">
        <v>503</v>
      </c>
    </row>
    <row r="22" spans="1:14" x14ac:dyDescent="0.25">
      <c r="A22" s="7" t="s">
        <v>22</v>
      </c>
      <c r="B22" s="14">
        <v>11</v>
      </c>
      <c r="D22">
        <v>63</v>
      </c>
      <c r="E22">
        <v>46</v>
      </c>
      <c r="F22">
        <v>27</v>
      </c>
      <c r="G22">
        <v>14</v>
      </c>
      <c r="H22">
        <v>11</v>
      </c>
      <c r="I22">
        <v>0</v>
      </c>
      <c r="J22">
        <v>0</v>
      </c>
      <c r="K22">
        <v>0</v>
      </c>
      <c r="L22">
        <v>0</v>
      </c>
      <c r="M22" s="2">
        <f t="shared" ref="M21:M27" si="19">SUM(I22:L22)</f>
        <v>0</v>
      </c>
      <c r="N22" s="2">
        <f t="shared" ref="N22:N27" si="20">SUM(D22:L22)</f>
        <v>161</v>
      </c>
    </row>
    <row r="23" spans="1:14" x14ac:dyDescent="0.25">
      <c r="A23" s="4" t="s">
        <v>18</v>
      </c>
      <c r="B23" s="14"/>
      <c r="D23">
        <v>60</v>
      </c>
      <c r="E23">
        <v>58</v>
      </c>
      <c r="F23">
        <v>17</v>
      </c>
      <c r="G23">
        <v>14</v>
      </c>
      <c r="H23">
        <v>11</v>
      </c>
      <c r="I23">
        <v>0</v>
      </c>
      <c r="J23">
        <v>0</v>
      </c>
      <c r="K23">
        <v>0</v>
      </c>
      <c r="L23">
        <v>0</v>
      </c>
      <c r="M23" s="2">
        <f t="shared" si="19"/>
        <v>0</v>
      </c>
      <c r="N23" s="2">
        <f t="shared" si="20"/>
        <v>160</v>
      </c>
    </row>
    <row r="24" spans="1:14" x14ac:dyDescent="0.25">
      <c r="A24" s="4" t="s">
        <v>36</v>
      </c>
      <c r="B24" s="14">
        <v>5</v>
      </c>
      <c r="D24">
        <v>43</v>
      </c>
      <c r="E24">
        <v>28</v>
      </c>
      <c r="F24">
        <v>14</v>
      </c>
      <c r="G24">
        <v>7</v>
      </c>
      <c r="H24">
        <v>11</v>
      </c>
      <c r="I24">
        <v>0</v>
      </c>
      <c r="J24">
        <v>0</v>
      </c>
      <c r="K24">
        <v>0</v>
      </c>
      <c r="L24">
        <v>0</v>
      </c>
      <c r="M24" s="2">
        <f t="shared" si="19"/>
        <v>0</v>
      </c>
      <c r="N24" s="2">
        <f t="shared" si="20"/>
        <v>103</v>
      </c>
    </row>
    <row r="25" spans="1:14" x14ac:dyDescent="0.25">
      <c r="A25" s="18" t="s">
        <v>34</v>
      </c>
      <c r="B25" s="14">
        <v>6</v>
      </c>
      <c r="D25">
        <v>67</v>
      </c>
      <c r="E25">
        <v>36</v>
      </c>
      <c r="F25">
        <v>14</v>
      </c>
      <c r="G25">
        <v>19</v>
      </c>
      <c r="H25">
        <v>7</v>
      </c>
      <c r="I25">
        <v>0</v>
      </c>
      <c r="J25">
        <v>0</v>
      </c>
      <c r="K25">
        <v>0</v>
      </c>
      <c r="L25">
        <v>0</v>
      </c>
      <c r="M25" s="2">
        <f t="shared" si="19"/>
        <v>0</v>
      </c>
      <c r="N25" s="2">
        <f t="shared" si="20"/>
        <v>143</v>
      </c>
    </row>
    <row r="26" spans="1:14" x14ac:dyDescent="0.25">
      <c r="A26" s="18" t="s">
        <v>17</v>
      </c>
      <c r="B26" s="14">
        <v>8</v>
      </c>
      <c r="D26">
        <v>67</v>
      </c>
      <c r="E26">
        <v>79</v>
      </c>
      <c r="F26">
        <v>21</v>
      </c>
      <c r="G26">
        <v>27</v>
      </c>
      <c r="H26">
        <v>11</v>
      </c>
      <c r="I26">
        <v>0</v>
      </c>
      <c r="J26">
        <v>0</v>
      </c>
      <c r="K26">
        <v>0</v>
      </c>
      <c r="L26">
        <v>0</v>
      </c>
      <c r="M26" s="2">
        <f t="shared" si="19"/>
        <v>0</v>
      </c>
      <c r="N26" s="2">
        <f t="shared" si="20"/>
        <v>205</v>
      </c>
    </row>
    <row r="27" spans="1:14" x14ac:dyDescent="0.25">
      <c r="A27" s="18" t="s">
        <v>37</v>
      </c>
      <c r="B27" s="14">
        <v>9</v>
      </c>
      <c r="D27">
        <v>66</v>
      </c>
      <c r="E27">
        <v>53</v>
      </c>
      <c r="F27">
        <v>15</v>
      </c>
      <c r="G27">
        <v>18</v>
      </c>
      <c r="H27">
        <v>10</v>
      </c>
      <c r="I27">
        <v>0</v>
      </c>
      <c r="J27">
        <v>0</v>
      </c>
      <c r="K27">
        <v>0</v>
      </c>
      <c r="L27">
        <v>0</v>
      </c>
      <c r="M27" s="2">
        <f t="shared" si="19"/>
        <v>0</v>
      </c>
      <c r="N27" s="2">
        <f t="shared" si="20"/>
        <v>162</v>
      </c>
    </row>
    <row r="28" spans="1:14" x14ac:dyDescent="0.25">
      <c r="A28" s="5" t="s">
        <v>25</v>
      </c>
      <c r="B28" s="5"/>
      <c r="D28" s="9">
        <f t="shared" ref="D28:N28" si="21">SUM(D21:D27)</f>
        <v>366</v>
      </c>
      <c r="E28" s="9">
        <f t="shared" si="21"/>
        <v>300</v>
      </c>
      <c r="F28" s="9">
        <f t="shared" si="21"/>
        <v>108</v>
      </c>
      <c r="G28" s="9">
        <f t="shared" si="21"/>
        <v>99</v>
      </c>
      <c r="H28" s="9">
        <f t="shared" si="21"/>
        <v>61</v>
      </c>
      <c r="I28" s="9">
        <f t="shared" si="21"/>
        <v>243</v>
      </c>
      <c r="J28" s="9">
        <f t="shared" si="21"/>
        <v>116</v>
      </c>
      <c r="K28" s="9">
        <f t="shared" si="21"/>
        <v>90</v>
      </c>
      <c r="L28" s="9">
        <f t="shared" si="21"/>
        <v>54</v>
      </c>
      <c r="M28" s="9">
        <f t="shared" si="21"/>
        <v>503</v>
      </c>
      <c r="N28" s="9">
        <f t="shared" si="21"/>
        <v>1437</v>
      </c>
    </row>
    <row r="29" spans="1:14" x14ac:dyDescent="0.25">
      <c r="A29" s="3"/>
      <c r="B29" s="3"/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22">IF(D15&gt;0,AVERAGE(D10:D14),0)</f>
        <v>11.6</v>
      </c>
      <c r="E32" s="2">
        <f t="shared" si="22"/>
        <v>13.6</v>
      </c>
      <c r="F32" s="2">
        <f t="shared" si="22"/>
        <v>3.2</v>
      </c>
      <c r="G32" s="2">
        <f t="shared" si="22"/>
        <v>8.6</v>
      </c>
      <c r="H32" s="2">
        <f t="shared" si="22"/>
        <v>5.4</v>
      </c>
      <c r="I32" s="2">
        <f>SUM(Q23)</f>
        <v>0</v>
      </c>
      <c r="J32" s="2">
        <f t="shared" si="22"/>
        <v>0</v>
      </c>
      <c r="K32" s="2">
        <f t="shared" si="22"/>
        <v>0</v>
      </c>
      <c r="L32" s="2">
        <f t="shared" si="22"/>
        <v>0</v>
      </c>
      <c r="M32" s="2">
        <f t="shared" si="22"/>
        <v>0</v>
      </c>
      <c r="N32" s="11">
        <f t="shared" si="22"/>
        <v>42.4</v>
      </c>
    </row>
    <row r="33" spans="1:14" x14ac:dyDescent="0.25">
      <c r="A33" s="8" t="s">
        <v>28</v>
      </c>
      <c r="B33" s="8"/>
      <c r="D33" s="13" t="e">
        <f t="shared" ref="D33:N33" si="23">IF(OR(D15&gt;0,D30&gt;0),D15/D30,0)</f>
        <v>#DIV/0!</v>
      </c>
      <c r="E33" s="13" t="e">
        <f t="shared" si="23"/>
        <v>#DIV/0!</v>
      </c>
      <c r="F33" s="13" t="e">
        <f t="shared" si="23"/>
        <v>#DIV/0!</v>
      </c>
      <c r="G33" s="13" t="e">
        <f t="shared" si="23"/>
        <v>#DIV/0!</v>
      </c>
      <c r="H33" s="13" t="e">
        <f t="shared" si="23"/>
        <v>#DIV/0!</v>
      </c>
      <c r="I33" s="13">
        <f t="shared" si="23"/>
        <v>0</v>
      </c>
      <c r="J33" s="13">
        <f t="shared" si="23"/>
        <v>0</v>
      </c>
      <c r="K33" s="13">
        <f t="shared" si="23"/>
        <v>0</v>
      </c>
      <c r="L33" s="13">
        <f t="shared" si="23"/>
        <v>0</v>
      </c>
      <c r="M33" s="13">
        <f t="shared" si="23"/>
        <v>0</v>
      </c>
      <c r="N33" s="13" t="e">
        <f t="shared" si="23"/>
        <v>#DIV/0!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24">RANK(E32,E$50:E$52)</f>
        <v>3</v>
      </c>
      <c r="F34" s="2">
        <f t="shared" si="24"/>
        <v>3</v>
      </c>
      <c r="G34" s="2">
        <f t="shared" si="24"/>
        <v>2</v>
      </c>
      <c r="H34" s="2">
        <f t="shared" si="24"/>
        <v>2</v>
      </c>
      <c r="I34" s="2">
        <f t="shared" si="24"/>
        <v>3</v>
      </c>
      <c r="J34" s="2">
        <f t="shared" si="24"/>
        <v>3</v>
      </c>
      <c r="K34" s="2">
        <f t="shared" si="24"/>
        <v>3</v>
      </c>
      <c r="L34" s="2">
        <f t="shared" si="24"/>
        <v>3</v>
      </c>
      <c r="M34" s="2">
        <f t="shared" si="24"/>
        <v>3</v>
      </c>
      <c r="N34" s="2">
        <f t="shared" si="24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5">IF(D19&gt;0,AVERAGE(D17:D18),0)</f>
        <v>40</v>
      </c>
      <c r="E36" s="2">
        <f t="shared" si="25"/>
        <v>22.5</v>
      </c>
      <c r="F36" s="2">
        <f t="shared" si="25"/>
        <v>11.5</v>
      </c>
      <c r="G36" s="2">
        <f t="shared" si="25"/>
        <v>3</v>
      </c>
      <c r="H36" s="2">
        <f t="shared" si="25"/>
        <v>3.5</v>
      </c>
      <c r="I36" s="2">
        <f t="shared" si="25"/>
        <v>94.5</v>
      </c>
      <c r="J36" s="2">
        <f t="shared" si="25"/>
        <v>62.5</v>
      </c>
      <c r="K36" s="2">
        <f t="shared" si="25"/>
        <v>36</v>
      </c>
      <c r="L36" s="2">
        <f t="shared" si="25"/>
        <v>22.5</v>
      </c>
      <c r="M36" s="2">
        <f t="shared" si="25"/>
        <v>215.5</v>
      </c>
      <c r="N36" s="11">
        <f t="shared" si="25"/>
        <v>296</v>
      </c>
    </row>
    <row r="37" spans="1:14" x14ac:dyDescent="0.25">
      <c r="A37" s="8" t="s">
        <v>28</v>
      </c>
      <c r="B37" s="8"/>
      <c r="D37" s="13">
        <f t="shared" ref="D37:N37" si="26">IF(D30&gt;0,D19/D30,0)</f>
        <v>0</v>
      </c>
      <c r="E37" s="13">
        <f t="shared" si="26"/>
        <v>0</v>
      </c>
      <c r="F37" s="13">
        <f t="shared" si="26"/>
        <v>0</v>
      </c>
      <c r="G37" s="13">
        <f t="shared" si="26"/>
        <v>0</v>
      </c>
      <c r="H37" s="13">
        <f t="shared" si="26"/>
        <v>0</v>
      </c>
      <c r="I37" s="13">
        <f t="shared" si="26"/>
        <v>0</v>
      </c>
      <c r="J37" s="13">
        <f t="shared" si="26"/>
        <v>0</v>
      </c>
      <c r="K37" s="13">
        <f t="shared" si="26"/>
        <v>0</v>
      </c>
      <c r="L37" s="13">
        <f t="shared" si="26"/>
        <v>0</v>
      </c>
      <c r="M37" s="13">
        <f t="shared" si="26"/>
        <v>0</v>
      </c>
      <c r="N37" s="13">
        <f t="shared" si="26"/>
        <v>0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7">RANK(E36,E$50:E$52)</f>
        <v>2</v>
      </c>
      <c r="F38" s="2">
        <f t="shared" si="27"/>
        <v>2</v>
      </c>
      <c r="G38" s="2">
        <f t="shared" si="27"/>
        <v>3</v>
      </c>
      <c r="H38" s="2">
        <f t="shared" si="27"/>
        <v>3</v>
      </c>
      <c r="I38" s="2">
        <f t="shared" si="27"/>
        <v>1</v>
      </c>
      <c r="J38" s="2">
        <f t="shared" si="27"/>
        <v>1</v>
      </c>
      <c r="K38" s="2">
        <f t="shared" si="27"/>
        <v>1</v>
      </c>
      <c r="L38" s="2">
        <f t="shared" si="27"/>
        <v>1</v>
      </c>
      <c r="M38" s="2">
        <f t="shared" si="27"/>
        <v>1</v>
      </c>
      <c r="N38" s="2">
        <f t="shared" si="2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8">IF(D28&gt;0,AVERAGE(D21:D27),0)</f>
        <v>52.285714285714285</v>
      </c>
      <c r="E40" s="2">
        <f t="shared" si="28"/>
        <v>42.857142857142854</v>
      </c>
      <c r="F40" s="2">
        <f t="shared" si="28"/>
        <v>15.428571428571429</v>
      </c>
      <c r="G40" s="2">
        <f t="shared" si="28"/>
        <v>14.142857142857142</v>
      </c>
      <c r="H40" s="2">
        <f t="shared" si="28"/>
        <v>8.7142857142857135</v>
      </c>
      <c r="I40" s="2">
        <f t="shared" si="28"/>
        <v>34.714285714285715</v>
      </c>
      <c r="J40" s="2">
        <f t="shared" si="28"/>
        <v>16.571428571428573</v>
      </c>
      <c r="K40" s="2">
        <f t="shared" si="28"/>
        <v>12.857142857142858</v>
      </c>
      <c r="L40" s="2">
        <f t="shared" si="28"/>
        <v>7.7142857142857144</v>
      </c>
      <c r="M40" s="2">
        <f t="shared" si="28"/>
        <v>71.857142857142861</v>
      </c>
      <c r="N40" s="11">
        <f t="shared" si="28"/>
        <v>205.28571428571428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9">IF(E30&gt;0,E28/E30,0)</f>
        <v>0</v>
      </c>
      <c r="F41" s="13">
        <f t="shared" si="29"/>
        <v>0</v>
      </c>
      <c r="G41" s="13">
        <f t="shared" si="29"/>
        <v>0</v>
      </c>
      <c r="H41" s="13">
        <f t="shared" si="29"/>
        <v>0</v>
      </c>
      <c r="I41" s="13">
        <f t="shared" si="29"/>
        <v>0</v>
      </c>
      <c r="J41" s="13">
        <f t="shared" si="29"/>
        <v>0</v>
      </c>
      <c r="K41" s="13">
        <f t="shared" si="29"/>
        <v>0</v>
      </c>
      <c r="L41" s="13">
        <f t="shared" si="29"/>
        <v>0</v>
      </c>
      <c r="M41" s="13">
        <f t="shared" si="29"/>
        <v>0</v>
      </c>
      <c r="N41" s="13">
        <f t="shared" si="2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30">RANK(E40,E$50:E$52)</f>
        <v>1</v>
      </c>
      <c r="F42" s="2">
        <f t="shared" si="30"/>
        <v>1</v>
      </c>
      <c r="G42" s="2">
        <f t="shared" si="30"/>
        <v>1</v>
      </c>
      <c r="H42" s="2">
        <f t="shared" si="30"/>
        <v>1</v>
      </c>
      <c r="I42" s="2">
        <f t="shared" si="30"/>
        <v>2</v>
      </c>
      <c r="J42" s="2">
        <f t="shared" si="30"/>
        <v>2</v>
      </c>
      <c r="K42" s="2">
        <f t="shared" si="30"/>
        <v>2</v>
      </c>
      <c r="L42" s="2">
        <f t="shared" si="30"/>
        <v>2</v>
      </c>
      <c r="M42" s="2">
        <f t="shared" si="30"/>
        <v>2</v>
      </c>
      <c r="N42" s="2">
        <f t="shared" si="30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31">D30/COUNTA($B$9:$B$27)</f>
        <v>0</v>
      </c>
      <c r="E44" s="11">
        <f t="shared" si="31"/>
        <v>0</v>
      </c>
      <c r="F44" s="11">
        <f t="shared" si="31"/>
        <v>0</v>
      </c>
      <c r="G44" s="11">
        <f t="shared" si="31"/>
        <v>0</v>
      </c>
      <c r="H44" s="11">
        <f t="shared" si="31"/>
        <v>0</v>
      </c>
      <c r="I44" s="11">
        <f t="shared" si="31"/>
        <v>0</v>
      </c>
      <c r="J44" s="11">
        <f t="shared" si="31"/>
        <v>0</v>
      </c>
      <c r="K44" s="11">
        <f t="shared" si="31"/>
        <v>0</v>
      </c>
      <c r="L44" s="11">
        <f t="shared" si="31"/>
        <v>0</v>
      </c>
      <c r="M44" s="11">
        <f t="shared" si="31"/>
        <v>0</v>
      </c>
      <c r="N44" s="11">
        <f t="shared" si="31"/>
        <v>0</v>
      </c>
    </row>
    <row r="50" spans="4:14" x14ac:dyDescent="0.25">
      <c r="D50">
        <f>D32</f>
        <v>11.6</v>
      </c>
      <c r="E50">
        <f t="shared" ref="E50:N50" si="32">E32</f>
        <v>13.6</v>
      </c>
      <c r="F50">
        <f t="shared" si="32"/>
        <v>3.2</v>
      </c>
      <c r="G50">
        <f t="shared" si="32"/>
        <v>8.6</v>
      </c>
      <c r="H50">
        <f t="shared" si="32"/>
        <v>5.4</v>
      </c>
      <c r="I50">
        <f t="shared" si="32"/>
        <v>0</v>
      </c>
      <c r="J50">
        <f t="shared" si="32"/>
        <v>0</v>
      </c>
      <c r="K50">
        <f t="shared" si="32"/>
        <v>0</v>
      </c>
      <c r="L50">
        <f t="shared" si="32"/>
        <v>0</v>
      </c>
      <c r="M50">
        <f t="shared" si="32"/>
        <v>0</v>
      </c>
      <c r="N50" s="10">
        <f t="shared" si="32"/>
        <v>42.4</v>
      </c>
    </row>
    <row r="51" spans="4:14" x14ac:dyDescent="0.25">
      <c r="D51">
        <f>D36</f>
        <v>40</v>
      </c>
      <c r="E51">
        <f t="shared" ref="E51:N51" si="33">E36</f>
        <v>22.5</v>
      </c>
      <c r="F51">
        <f t="shared" si="33"/>
        <v>11.5</v>
      </c>
      <c r="G51">
        <f t="shared" si="33"/>
        <v>3</v>
      </c>
      <c r="H51">
        <f t="shared" si="33"/>
        <v>3.5</v>
      </c>
      <c r="I51">
        <f t="shared" si="33"/>
        <v>94.5</v>
      </c>
      <c r="J51">
        <f t="shared" si="33"/>
        <v>62.5</v>
      </c>
      <c r="K51">
        <f t="shared" si="33"/>
        <v>36</v>
      </c>
      <c r="L51">
        <f t="shared" si="33"/>
        <v>22.5</v>
      </c>
      <c r="M51">
        <f t="shared" si="33"/>
        <v>215.5</v>
      </c>
      <c r="N51" s="10">
        <f t="shared" si="33"/>
        <v>296</v>
      </c>
    </row>
    <row r="52" spans="4:14" x14ac:dyDescent="0.25">
      <c r="D52">
        <f>D40</f>
        <v>52.285714285714285</v>
      </c>
      <c r="E52">
        <f t="shared" ref="E52:N52" si="34">E40</f>
        <v>42.857142857142854</v>
      </c>
      <c r="F52">
        <f t="shared" si="34"/>
        <v>15.428571428571429</v>
      </c>
      <c r="G52">
        <f t="shared" si="34"/>
        <v>14.142857142857142</v>
      </c>
      <c r="H52">
        <f t="shared" si="34"/>
        <v>8.7142857142857135</v>
      </c>
      <c r="I52">
        <f t="shared" si="34"/>
        <v>34.714285714285715</v>
      </c>
      <c r="J52">
        <f t="shared" si="34"/>
        <v>16.571428571428573</v>
      </c>
      <c r="K52">
        <f t="shared" si="34"/>
        <v>12.857142857142858</v>
      </c>
      <c r="L52">
        <f t="shared" si="34"/>
        <v>7.7142857142857144</v>
      </c>
      <c r="M52">
        <f t="shared" si="34"/>
        <v>71.857142857142861</v>
      </c>
      <c r="N52" s="10">
        <f t="shared" si="34"/>
        <v>205.28571428571428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7:M10 M23:M26 M27:M38 M11:M20 M22" formulaRange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OCTOBER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v>0</v>
      </c>
      <c r="N11" s="2">
        <f t="shared" ref="N11:N13" si="3">SUM(D11:L11)</f>
        <v>0</v>
      </c>
    </row>
    <row r="12" spans="1:14" x14ac:dyDescent="0.25">
      <c r="A12" s="18" t="s">
        <v>39</v>
      </c>
      <c r="B12" s="14">
        <v>4</v>
      </c>
      <c r="M12" s="2">
        <v>0</v>
      </c>
      <c r="N12" s="2">
        <f t="shared" si="3"/>
        <v>0</v>
      </c>
    </row>
    <row r="13" spans="1:14" x14ac:dyDescent="0.25">
      <c r="A13" s="18" t="s">
        <v>40</v>
      </c>
      <c r="B13" s="14">
        <v>4</v>
      </c>
      <c r="M13" s="2">
        <v>0</v>
      </c>
      <c r="N13" s="2">
        <f t="shared" si="3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4">SUM(D10:D14)</f>
        <v>0</v>
      </c>
      <c r="E15" s="9">
        <f t="shared" si="4"/>
        <v>0</v>
      </c>
      <c r="F15" s="9">
        <f t="shared" si="4"/>
        <v>0</v>
      </c>
      <c r="G15" s="9">
        <f t="shared" si="4"/>
        <v>0</v>
      </c>
      <c r="H15" s="9">
        <f t="shared" si="4"/>
        <v>0</v>
      </c>
      <c r="I15" s="9">
        <f t="shared" si="4"/>
        <v>0</v>
      </c>
      <c r="J15" s="9">
        <f t="shared" si="4"/>
        <v>0</v>
      </c>
      <c r="K15" s="9">
        <f t="shared" si="4"/>
        <v>0</v>
      </c>
      <c r="L15" s="9">
        <f t="shared" si="4"/>
        <v>0</v>
      </c>
      <c r="M15" s="9">
        <f t="shared" si="4"/>
        <v>0</v>
      </c>
      <c r="N15" s="9">
        <f t="shared" si="4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5">SUM(I17:L17)</f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si="5"/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7">SUM(F17:F18)</f>
        <v>0</v>
      </c>
      <c r="G19" s="9">
        <f t="shared" si="7"/>
        <v>0</v>
      </c>
      <c r="H19" s="9">
        <f t="shared" si="7"/>
        <v>0</v>
      </c>
      <c r="I19" s="9">
        <f t="shared" si="7"/>
        <v>0</v>
      </c>
      <c r="J19" s="9">
        <f t="shared" si="7"/>
        <v>0</v>
      </c>
      <c r="K19" s="9">
        <f t="shared" si="7"/>
        <v>0</v>
      </c>
      <c r="L19" s="9">
        <f t="shared" si="7"/>
        <v>0</v>
      </c>
      <c r="M19" s="9">
        <f t="shared" si="7"/>
        <v>0</v>
      </c>
      <c r="N19" s="9">
        <f t="shared" si="7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8">SUM(I21:L21)</f>
        <v>0</v>
      </c>
      <c r="N21" s="2">
        <f t="shared" ref="N21:N27" si="9">SUM(D21:L21)</f>
        <v>0</v>
      </c>
    </row>
    <row r="22" spans="1:14" x14ac:dyDescent="0.25">
      <c r="A22" s="7" t="s">
        <v>22</v>
      </c>
      <c r="B22" s="14">
        <v>11</v>
      </c>
      <c r="M22" s="2">
        <f t="shared" si="8"/>
        <v>0</v>
      </c>
      <c r="N22" s="2">
        <f t="shared" si="9"/>
        <v>0</v>
      </c>
    </row>
    <row r="23" spans="1:14" x14ac:dyDescent="0.25">
      <c r="A23" s="4" t="s">
        <v>18</v>
      </c>
      <c r="B23" s="14"/>
      <c r="M23" s="2">
        <v>0</v>
      </c>
      <c r="N23" s="2">
        <f t="shared" si="9"/>
        <v>0</v>
      </c>
    </row>
    <row r="24" spans="1:14" x14ac:dyDescent="0.25">
      <c r="A24" s="4" t="s">
        <v>36</v>
      </c>
      <c r="B24" s="14">
        <v>5</v>
      </c>
      <c r="M24" s="2">
        <f t="shared" si="8"/>
        <v>0</v>
      </c>
      <c r="N24" s="2">
        <f t="shared" si="9"/>
        <v>0</v>
      </c>
    </row>
    <row r="25" spans="1:14" x14ac:dyDescent="0.25">
      <c r="A25" s="18" t="s">
        <v>34</v>
      </c>
      <c r="B25" s="14">
        <v>6</v>
      </c>
      <c r="M25" s="2">
        <f t="shared" si="8"/>
        <v>0</v>
      </c>
      <c r="N25" s="2">
        <f t="shared" si="9"/>
        <v>0</v>
      </c>
    </row>
    <row r="26" spans="1:14" x14ac:dyDescent="0.25">
      <c r="A26" s="18" t="s">
        <v>17</v>
      </c>
      <c r="B26" s="14">
        <v>8</v>
      </c>
      <c r="M26" s="2">
        <f t="shared" si="8"/>
        <v>0</v>
      </c>
      <c r="N26" s="2">
        <f t="shared" si="9"/>
        <v>0</v>
      </c>
    </row>
    <row r="27" spans="1:14" x14ac:dyDescent="0.25">
      <c r="A27" s="18" t="s">
        <v>37</v>
      </c>
      <c r="B27" s="14">
        <v>9</v>
      </c>
      <c r="M27" s="2">
        <f t="shared" si="8"/>
        <v>0</v>
      </c>
      <c r="N27" s="2">
        <f t="shared" si="9"/>
        <v>0</v>
      </c>
    </row>
    <row r="28" spans="1:14" x14ac:dyDescent="0.25">
      <c r="A28" s="5" t="s">
        <v>25</v>
      </c>
      <c r="B28" s="5"/>
      <c r="D28" s="9">
        <f t="shared" ref="D28:N28" si="10">SUM(D21:D27)</f>
        <v>0</v>
      </c>
      <c r="E28" s="9">
        <f t="shared" si="10"/>
        <v>0</v>
      </c>
      <c r="F28" s="9">
        <f t="shared" si="10"/>
        <v>0</v>
      </c>
      <c r="G28" s="9">
        <f t="shared" si="10"/>
        <v>0</v>
      </c>
      <c r="H28" s="9">
        <f t="shared" si="10"/>
        <v>0</v>
      </c>
      <c r="I28" s="9">
        <f t="shared" si="10"/>
        <v>0</v>
      </c>
      <c r="J28" s="9">
        <f t="shared" si="10"/>
        <v>0</v>
      </c>
      <c r="K28" s="9">
        <f t="shared" si="10"/>
        <v>0</v>
      </c>
      <c r="L28" s="9">
        <f t="shared" si="10"/>
        <v>0</v>
      </c>
      <c r="M28" s="9">
        <f t="shared" si="10"/>
        <v>0</v>
      </c>
      <c r="N28" s="9">
        <f t="shared" si="10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1">D15+D19+D28</f>
        <v>0</v>
      </c>
      <c r="E30" s="9">
        <f t="shared" si="11"/>
        <v>0</v>
      </c>
      <c r="F30" s="9">
        <f t="shared" si="11"/>
        <v>0</v>
      </c>
      <c r="G30" s="9">
        <f t="shared" si="11"/>
        <v>0</v>
      </c>
      <c r="H30" s="9">
        <f t="shared" si="11"/>
        <v>0</v>
      </c>
      <c r="I30" s="9">
        <f t="shared" si="11"/>
        <v>0</v>
      </c>
      <c r="J30" s="9">
        <f t="shared" si="11"/>
        <v>0</v>
      </c>
      <c r="K30" s="9">
        <f t="shared" si="11"/>
        <v>0</v>
      </c>
      <c r="L30" s="9">
        <f t="shared" si="11"/>
        <v>0</v>
      </c>
      <c r="M30" s="9">
        <f t="shared" si="11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2">IF(D15&gt;0,AVERAGE(D10:D14),0)</f>
        <v>0</v>
      </c>
      <c r="E32" s="2">
        <f t="shared" si="12"/>
        <v>0</v>
      </c>
      <c r="F32" s="2">
        <f t="shared" si="12"/>
        <v>0</v>
      </c>
      <c r="G32" s="2">
        <f t="shared" si="12"/>
        <v>0</v>
      </c>
      <c r="H32" s="2">
        <f t="shared" si="12"/>
        <v>0</v>
      </c>
      <c r="I32" s="2">
        <f t="shared" si="12"/>
        <v>0</v>
      </c>
      <c r="J32" s="2">
        <f t="shared" si="12"/>
        <v>0</v>
      </c>
      <c r="K32" s="2">
        <f t="shared" si="12"/>
        <v>0</v>
      </c>
      <c r="L32" s="2">
        <f t="shared" si="12"/>
        <v>0</v>
      </c>
      <c r="M32" s="2">
        <f t="shared" si="12"/>
        <v>0</v>
      </c>
      <c r="N32" s="11">
        <f t="shared" si="12"/>
        <v>0</v>
      </c>
    </row>
    <row r="33" spans="1:14" x14ac:dyDescent="0.25">
      <c r="A33" s="8" t="s">
        <v>28</v>
      </c>
      <c r="B33" s="8"/>
      <c r="D33" s="13">
        <f t="shared" ref="D33:N33" si="13">IF(OR(D15&gt;0,D30&gt;0),D15/D30,0)</f>
        <v>0</v>
      </c>
      <c r="E33" s="13">
        <f t="shared" si="13"/>
        <v>0</v>
      </c>
      <c r="F33" s="13">
        <f t="shared" si="13"/>
        <v>0</v>
      </c>
      <c r="G33" s="13">
        <f t="shared" si="13"/>
        <v>0</v>
      </c>
      <c r="H33" s="13">
        <f t="shared" si="13"/>
        <v>0</v>
      </c>
      <c r="I33" s="13">
        <f t="shared" si="13"/>
        <v>0</v>
      </c>
      <c r="J33" s="13">
        <f t="shared" si="13"/>
        <v>0</v>
      </c>
      <c r="K33" s="13">
        <f t="shared" si="13"/>
        <v>0</v>
      </c>
      <c r="L33" s="13">
        <f t="shared" si="13"/>
        <v>0</v>
      </c>
      <c r="M33" s="13">
        <f t="shared" si="13"/>
        <v>0</v>
      </c>
      <c r="N33" s="13">
        <f t="shared" si="13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4">RANK(E32,E$50:E$52)</f>
        <v>1</v>
      </c>
      <c r="F34" s="2">
        <f t="shared" si="14"/>
        <v>1</v>
      </c>
      <c r="G34" s="2">
        <f t="shared" si="14"/>
        <v>1</v>
      </c>
      <c r="H34" s="2">
        <f t="shared" si="14"/>
        <v>1</v>
      </c>
      <c r="I34" s="2">
        <f t="shared" si="14"/>
        <v>1</v>
      </c>
      <c r="J34" s="2">
        <f t="shared" si="14"/>
        <v>1</v>
      </c>
      <c r="K34" s="2">
        <f t="shared" si="14"/>
        <v>1</v>
      </c>
      <c r="L34" s="2">
        <f t="shared" si="14"/>
        <v>1</v>
      </c>
      <c r="M34" s="2">
        <f t="shared" si="14"/>
        <v>1</v>
      </c>
      <c r="N34" s="2">
        <f t="shared" si="14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5">IF(D19&gt;0,AVERAGE(D17:D18),0)</f>
        <v>0</v>
      </c>
      <c r="E36" s="2">
        <f t="shared" si="15"/>
        <v>0</v>
      </c>
      <c r="F36" s="2">
        <f t="shared" si="15"/>
        <v>0</v>
      </c>
      <c r="G36" s="2">
        <f t="shared" si="15"/>
        <v>0</v>
      </c>
      <c r="H36" s="2">
        <f t="shared" si="15"/>
        <v>0</v>
      </c>
      <c r="I36" s="2">
        <f t="shared" si="15"/>
        <v>0</v>
      </c>
      <c r="J36" s="2">
        <f t="shared" si="15"/>
        <v>0</v>
      </c>
      <c r="K36" s="2">
        <f t="shared" si="15"/>
        <v>0</v>
      </c>
      <c r="L36" s="2">
        <f t="shared" si="15"/>
        <v>0</v>
      </c>
      <c r="M36" s="2">
        <f t="shared" si="15"/>
        <v>0</v>
      </c>
      <c r="N36" s="11">
        <f t="shared" si="15"/>
        <v>0</v>
      </c>
    </row>
    <row r="37" spans="1:14" x14ac:dyDescent="0.25">
      <c r="A37" s="8" t="s">
        <v>28</v>
      </c>
      <c r="B37" s="8"/>
      <c r="D37" s="13">
        <f t="shared" ref="D37:N37" si="16">IF(D30&gt;0,D19/D30,0)</f>
        <v>0</v>
      </c>
      <c r="E37" s="13">
        <f t="shared" si="16"/>
        <v>0</v>
      </c>
      <c r="F37" s="13">
        <f t="shared" si="16"/>
        <v>0</v>
      </c>
      <c r="G37" s="13">
        <f t="shared" si="16"/>
        <v>0</v>
      </c>
      <c r="H37" s="13">
        <f t="shared" si="16"/>
        <v>0</v>
      </c>
      <c r="I37" s="13">
        <f t="shared" si="16"/>
        <v>0</v>
      </c>
      <c r="J37" s="13">
        <f t="shared" si="16"/>
        <v>0</v>
      </c>
      <c r="K37" s="13">
        <f t="shared" si="16"/>
        <v>0</v>
      </c>
      <c r="L37" s="13">
        <f t="shared" si="16"/>
        <v>0</v>
      </c>
      <c r="M37" s="13">
        <f t="shared" si="16"/>
        <v>0</v>
      </c>
      <c r="N37" s="13">
        <f t="shared" si="16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7">RANK(E36,E$50:E$52)</f>
        <v>1</v>
      </c>
      <c r="F38" s="2">
        <f t="shared" si="17"/>
        <v>1</v>
      </c>
      <c r="G38" s="2">
        <f t="shared" si="17"/>
        <v>1</v>
      </c>
      <c r="H38" s="2">
        <f t="shared" si="17"/>
        <v>1</v>
      </c>
      <c r="I38" s="2">
        <f t="shared" si="17"/>
        <v>1</v>
      </c>
      <c r="J38" s="2">
        <f t="shared" si="17"/>
        <v>1</v>
      </c>
      <c r="K38" s="2">
        <f t="shared" si="17"/>
        <v>1</v>
      </c>
      <c r="L38" s="2">
        <f t="shared" si="17"/>
        <v>1</v>
      </c>
      <c r="M38" s="2">
        <f t="shared" si="17"/>
        <v>1</v>
      </c>
      <c r="N38" s="2">
        <f t="shared" si="17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8">IF(D28&gt;0,AVERAGE(D21:D27),0)</f>
        <v>0</v>
      </c>
      <c r="E40" s="2">
        <f t="shared" si="18"/>
        <v>0</v>
      </c>
      <c r="F40" s="2">
        <f t="shared" si="18"/>
        <v>0</v>
      </c>
      <c r="G40" s="2">
        <f t="shared" si="18"/>
        <v>0</v>
      </c>
      <c r="H40" s="2">
        <f t="shared" si="18"/>
        <v>0</v>
      </c>
      <c r="I40" s="2">
        <f t="shared" si="18"/>
        <v>0</v>
      </c>
      <c r="J40" s="2">
        <f t="shared" si="18"/>
        <v>0</v>
      </c>
      <c r="K40" s="2">
        <f t="shared" si="18"/>
        <v>0</v>
      </c>
      <c r="L40" s="2">
        <f t="shared" si="18"/>
        <v>0</v>
      </c>
      <c r="M40" s="2">
        <f t="shared" si="18"/>
        <v>0</v>
      </c>
      <c r="N40" s="11">
        <f t="shared" si="18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19">IF(E30&gt;0,E28/E30,0)</f>
        <v>0</v>
      </c>
      <c r="F41" s="13">
        <f t="shared" si="19"/>
        <v>0</v>
      </c>
      <c r="G41" s="13">
        <f t="shared" si="19"/>
        <v>0</v>
      </c>
      <c r="H41" s="13">
        <f t="shared" si="19"/>
        <v>0</v>
      </c>
      <c r="I41" s="13">
        <f t="shared" si="19"/>
        <v>0</v>
      </c>
      <c r="J41" s="13">
        <f t="shared" si="19"/>
        <v>0</v>
      </c>
      <c r="K41" s="13">
        <f t="shared" si="19"/>
        <v>0</v>
      </c>
      <c r="L41" s="13">
        <f t="shared" si="19"/>
        <v>0</v>
      </c>
      <c r="M41" s="13">
        <f t="shared" si="19"/>
        <v>0</v>
      </c>
      <c r="N41" s="13">
        <f t="shared" si="19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0">RANK(E40,E$50:E$52)</f>
        <v>1</v>
      </c>
      <c r="F42" s="2">
        <f t="shared" si="20"/>
        <v>1</v>
      </c>
      <c r="G42" s="2">
        <f t="shared" si="20"/>
        <v>1</v>
      </c>
      <c r="H42" s="2">
        <f t="shared" si="20"/>
        <v>1</v>
      </c>
      <c r="I42" s="2">
        <f t="shared" si="20"/>
        <v>1</v>
      </c>
      <c r="J42" s="2">
        <f t="shared" si="20"/>
        <v>1</v>
      </c>
      <c r="K42" s="2">
        <f t="shared" si="20"/>
        <v>1</v>
      </c>
      <c r="L42" s="2">
        <f t="shared" si="20"/>
        <v>1</v>
      </c>
      <c r="M42" s="2">
        <f t="shared" si="20"/>
        <v>1</v>
      </c>
      <c r="N42" s="2">
        <f t="shared" si="20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1">D30/COUNTA($B$9:$B$27)</f>
        <v>0</v>
      </c>
      <c r="E44" s="11">
        <f t="shared" si="21"/>
        <v>0</v>
      </c>
      <c r="F44" s="11">
        <f t="shared" si="21"/>
        <v>0</v>
      </c>
      <c r="G44" s="11">
        <f t="shared" si="21"/>
        <v>0</v>
      </c>
      <c r="H44" s="11">
        <f t="shared" si="21"/>
        <v>0</v>
      </c>
      <c r="I44" s="11">
        <f t="shared" si="21"/>
        <v>0</v>
      </c>
      <c r="J44" s="11">
        <f t="shared" si="21"/>
        <v>0</v>
      </c>
      <c r="K44" s="11">
        <f t="shared" si="21"/>
        <v>0</v>
      </c>
      <c r="L44" s="11">
        <f t="shared" si="21"/>
        <v>0</v>
      </c>
      <c r="M44" s="11">
        <f t="shared" si="21"/>
        <v>0</v>
      </c>
      <c r="N44" s="11">
        <f t="shared" si="21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2">E32</f>
        <v>0</v>
      </c>
      <c r="F50">
        <f t="shared" si="22"/>
        <v>0</v>
      </c>
      <c r="G50">
        <f t="shared" si="22"/>
        <v>0</v>
      </c>
      <c r="H50">
        <f t="shared" si="22"/>
        <v>0</v>
      </c>
      <c r="I50">
        <f t="shared" si="22"/>
        <v>0</v>
      </c>
      <c r="J50">
        <f t="shared" si="22"/>
        <v>0</v>
      </c>
      <c r="K50">
        <f t="shared" si="22"/>
        <v>0</v>
      </c>
      <c r="L50">
        <f t="shared" si="22"/>
        <v>0</v>
      </c>
      <c r="M50">
        <f t="shared" si="22"/>
        <v>0</v>
      </c>
      <c r="N50" s="10">
        <f t="shared" si="22"/>
        <v>0</v>
      </c>
    </row>
    <row r="51" spans="4:14" x14ac:dyDescent="0.25">
      <c r="D51">
        <f>D36</f>
        <v>0</v>
      </c>
      <c r="E51">
        <f t="shared" ref="E51:N51" si="23">E36</f>
        <v>0</v>
      </c>
      <c r="F51">
        <f t="shared" si="23"/>
        <v>0</v>
      </c>
      <c r="G51">
        <f t="shared" si="23"/>
        <v>0</v>
      </c>
      <c r="H51">
        <f t="shared" si="23"/>
        <v>0</v>
      </c>
      <c r="I51">
        <f t="shared" si="23"/>
        <v>0</v>
      </c>
      <c r="J51">
        <f t="shared" si="23"/>
        <v>0</v>
      </c>
      <c r="K51">
        <f t="shared" si="23"/>
        <v>0</v>
      </c>
      <c r="L51">
        <f t="shared" si="23"/>
        <v>0</v>
      </c>
      <c r="M51">
        <f t="shared" si="23"/>
        <v>0</v>
      </c>
      <c r="N51" s="10">
        <f t="shared" si="23"/>
        <v>0</v>
      </c>
    </row>
    <row r="52" spans="4:14" x14ac:dyDescent="0.25">
      <c r="D52">
        <f>D40</f>
        <v>0</v>
      </c>
      <c r="E52">
        <f t="shared" ref="E52:N52" si="24">E40</f>
        <v>0</v>
      </c>
      <c r="F52">
        <f t="shared" si="24"/>
        <v>0</v>
      </c>
      <c r="G52">
        <f t="shared" si="24"/>
        <v>0</v>
      </c>
      <c r="H52">
        <f t="shared" si="24"/>
        <v>0</v>
      </c>
      <c r="I52">
        <f t="shared" si="24"/>
        <v>0</v>
      </c>
      <c r="J52">
        <f t="shared" si="24"/>
        <v>0</v>
      </c>
      <c r="K52">
        <f t="shared" si="24"/>
        <v>0</v>
      </c>
      <c r="L52">
        <f t="shared" si="24"/>
        <v>0</v>
      </c>
      <c r="M52">
        <f t="shared" si="24"/>
        <v>0</v>
      </c>
      <c r="N52" s="10">
        <f t="shared" si="24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3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NOVEMBER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3" si="1">SUM(I10:L10)</f>
        <v>0</v>
      </c>
      <c r="N10" s="2">
        <f t="shared" ref="N10:N13" si="2">SUM(D10:L10)</f>
        <v>0</v>
      </c>
    </row>
    <row r="11" spans="1:14" x14ac:dyDescent="0.25">
      <c r="A11" s="4" t="s">
        <v>38</v>
      </c>
      <c r="B11" s="14">
        <v>4</v>
      </c>
      <c r="M11" s="2">
        <f t="shared" si="1"/>
        <v>0</v>
      </c>
      <c r="N11" s="2">
        <f t="shared" si="2"/>
        <v>0</v>
      </c>
    </row>
    <row r="12" spans="1:14" x14ac:dyDescent="0.25">
      <c r="A12" s="18" t="s">
        <v>39</v>
      </c>
      <c r="B12" s="14">
        <v>4</v>
      </c>
      <c r="M12" s="2">
        <f t="shared" si="1"/>
        <v>0</v>
      </c>
      <c r="N12" s="2">
        <v>8</v>
      </c>
    </row>
    <row r="13" spans="1:14" x14ac:dyDescent="0.25">
      <c r="A13" s="18" t="s">
        <v>40</v>
      </c>
      <c r="B13" s="14">
        <v>4</v>
      </c>
      <c r="M13" s="2">
        <f t="shared" si="1"/>
        <v>0</v>
      </c>
      <c r="N13" s="2">
        <f t="shared" si="2"/>
        <v>0</v>
      </c>
    </row>
    <row r="14" spans="1:14" x14ac:dyDescent="0.25">
      <c r="A14" s="4" t="s">
        <v>41</v>
      </c>
      <c r="B14" s="14">
        <v>4</v>
      </c>
      <c r="M14" s="2">
        <f t="shared" ref="M14" si="3">SUM(I14:L14)</f>
        <v>0</v>
      </c>
      <c r="N14" s="2">
        <f t="shared" ref="N14" si="4">SUM(D14:L14)</f>
        <v>0</v>
      </c>
    </row>
    <row r="15" spans="1:14" x14ac:dyDescent="0.25">
      <c r="A15" s="5" t="s">
        <v>19</v>
      </c>
      <c r="B15" s="6"/>
      <c r="D15" s="9">
        <f t="shared" ref="D15:N15" si="5">SUM(D10:D13)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8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v>14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v>0</v>
      </c>
      <c r="N23" s="2">
        <f>SUM(D23:M23)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14</v>
      </c>
      <c r="M30" s="9">
        <f t="shared" si="12"/>
        <v>0</v>
      </c>
      <c r="N30" s="19">
        <f>SUM(D30:L30)</f>
        <v>14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IF(D15&gt;0,AVERAGE(D10:D13),0)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2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0.5714285714285714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 t="e">
        <f t="shared" si="15"/>
        <v>#DIV/0!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 t="e">
        <f t="shared" si="16"/>
        <v>#DIV/0!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1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 t="e">
        <f t="shared" si="18"/>
        <v>#DIV/0!</v>
      </c>
      <c r="M38" s="2">
        <f t="shared" si="18"/>
        <v>1</v>
      </c>
      <c r="N38" s="2">
        <f t="shared" si="18"/>
        <v>2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 t="e">
        <f t="shared" si="21"/>
        <v>#DIV/0!</v>
      </c>
      <c r="M42" s="2">
        <f t="shared" si="21"/>
        <v>1</v>
      </c>
      <c r="N42" s="2">
        <f t="shared" si="21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1.0769230769230769</v>
      </c>
      <c r="M44" s="11">
        <f t="shared" si="22"/>
        <v>0</v>
      </c>
      <c r="N44" s="11">
        <f t="shared" si="22"/>
        <v>1.0769230769230769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2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 t="e">
        <f t="shared" si="24"/>
        <v>#DIV/0!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DECEMBER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ref="M23" si="11">SUM(I23:L23)</f>
        <v>0</v>
      </c>
      <c r="N23" s="2">
        <f t="shared" ref="N23" si="12">SUM(D23:L23)</f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3">SUM(D21:D27)</f>
        <v>0</v>
      </c>
      <c r="E28" s="9">
        <f t="shared" si="13"/>
        <v>0</v>
      </c>
      <c r="F28" s="9">
        <f t="shared" si="13"/>
        <v>0</v>
      </c>
      <c r="G28" s="9">
        <f t="shared" si="13"/>
        <v>0</v>
      </c>
      <c r="H28" s="9">
        <f t="shared" si="13"/>
        <v>0</v>
      </c>
      <c r="I28" s="9">
        <f t="shared" si="13"/>
        <v>0</v>
      </c>
      <c r="J28" s="9">
        <f t="shared" si="13"/>
        <v>0</v>
      </c>
      <c r="K28" s="9">
        <f t="shared" si="13"/>
        <v>0</v>
      </c>
      <c r="L28" s="9">
        <f t="shared" si="13"/>
        <v>0</v>
      </c>
      <c r="M28" s="9">
        <f t="shared" si="13"/>
        <v>0</v>
      </c>
      <c r="N28" s="9">
        <f t="shared" si="13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4">D15+D19+D28</f>
        <v>0</v>
      </c>
      <c r="E30" s="9">
        <f t="shared" si="14"/>
        <v>0</v>
      </c>
      <c r="F30" s="9">
        <f t="shared" si="14"/>
        <v>0</v>
      </c>
      <c r="G30" s="9">
        <f t="shared" si="14"/>
        <v>0</v>
      </c>
      <c r="H30" s="9">
        <f t="shared" si="14"/>
        <v>0</v>
      </c>
      <c r="I30" s="9">
        <f t="shared" si="14"/>
        <v>0</v>
      </c>
      <c r="J30" s="9">
        <f t="shared" si="14"/>
        <v>0</v>
      </c>
      <c r="K30" s="9">
        <f t="shared" si="14"/>
        <v>0</v>
      </c>
      <c r="L30" s="9">
        <f t="shared" si="14"/>
        <v>0</v>
      </c>
      <c r="M30" s="9">
        <f t="shared" si="14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5">IF(D15&gt;0,AVERAGE(D10:D14),0)</f>
        <v>0</v>
      </c>
      <c r="E32" s="2">
        <f t="shared" si="15"/>
        <v>0</v>
      </c>
      <c r="F32" s="2">
        <f t="shared" si="15"/>
        <v>0</v>
      </c>
      <c r="G32" s="2">
        <f t="shared" si="15"/>
        <v>0</v>
      </c>
      <c r="H32" s="2">
        <f t="shared" si="15"/>
        <v>0</v>
      </c>
      <c r="I32" s="2">
        <f t="shared" si="15"/>
        <v>0</v>
      </c>
      <c r="J32" s="2">
        <f t="shared" si="15"/>
        <v>0</v>
      </c>
      <c r="K32" s="2">
        <f t="shared" si="15"/>
        <v>0</v>
      </c>
      <c r="L32" s="2">
        <f t="shared" si="15"/>
        <v>0</v>
      </c>
      <c r="M32" s="2">
        <f t="shared" si="15"/>
        <v>0</v>
      </c>
      <c r="N32" s="11">
        <f t="shared" si="15"/>
        <v>0</v>
      </c>
    </row>
    <row r="33" spans="1:14" x14ac:dyDescent="0.25">
      <c r="A33" s="8" t="s">
        <v>28</v>
      </c>
      <c r="B33" s="8"/>
      <c r="D33" s="13">
        <f t="shared" ref="D33:N33" si="16">IF(OR(D15&gt;0,D30&gt;0),D15/D30,0)</f>
        <v>0</v>
      </c>
      <c r="E33" s="13">
        <f t="shared" si="16"/>
        <v>0</v>
      </c>
      <c r="F33" s="13">
        <f t="shared" si="16"/>
        <v>0</v>
      </c>
      <c r="G33" s="13">
        <f t="shared" si="16"/>
        <v>0</v>
      </c>
      <c r="H33" s="13">
        <f t="shared" si="16"/>
        <v>0</v>
      </c>
      <c r="I33" s="13">
        <f t="shared" si="16"/>
        <v>0</v>
      </c>
      <c r="J33" s="13">
        <f t="shared" si="16"/>
        <v>0</v>
      </c>
      <c r="K33" s="13">
        <f t="shared" si="16"/>
        <v>0</v>
      </c>
      <c r="L33" s="13">
        <f t="shared" si="16"/>
        <v>0</v>
      </c>
      <c r="M33" s="13">
        <f t="shared" si="16"/>
        <v>0</v>
      </c>
      <c r="N33" s="13">
        <f t="shared" si="16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7">RANK(E32,E$50:E$52)</f>
        <v>1</v>
      </c>
      <c r="F34" s="2">
        <f t="shared" si="17"/>
        <v>1</v>
      </c>
      <c r="G34" s="2">
        <f t="shared" si="17"/>
        <v>1</v>
      </c>
      <c r="H34" s="2">
        <f t="shared" si="17"/>
        <v>1</v>
      </c>
      <c r="I34" s="2">
        <f t="shared" si="17"/>
        <v>1</v>
      </c>
      <c r="J34" s="2">
        <f t="shared" si="17"/>
        <v>1</v>
      </c>
      <c r="K34" s="2">
        <f t="shared" si="17"/>
        <v>1</v>
      </c>
      <c r="L34" s="2">
        <f t="shared" si="17"/>
        <v>1</v>
      </c>
      <c r="M34" s="2">
        <f t="shared" si="17"/>
        <v>1</v>
      </c>
      <c r="N34" s="2">
        <f t="shared" si="17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8">IF(D19&gt;0,AVERAGE(D17:D18),0)</f>
        <v>0</v>
      </c>
      <c r="E36" s="2">
        <f t="shared" si="18"/>
        <v>0</v>
      </c>
      <c r="F36" s="2">
        <f t="shared" si="18"/>
        <v>0</v>
      </c>
      <c r="G36" s="2">
        <f t="shared" si="18"/>
        <v>0</v>
      </c>
      <c r="H36" s="2">
        <f t="shared" si="18"/>
        <v>0</v>
      </c>
      <c r="I36" s="2">
        <f t="shared" si="18"/>
        <v>0</v>
      </c>
      <c r="J36" s="2">
        <f t="shared" si="18"/>
        <v>0</v>
      </c>
      <c r="K36" s="2">
        <f t="shared" si="18"/>
        <v>0</v>
      </c>
      <c r="L36" s="2">
        <f t="shared" si="18"/>
        <v>0</v>
      </c>
      <c r="M36" s="2">
        <f t="shared" si="18"/>
        <v>0</v>
      </c>
      <c r="N36" s="11">
        <f t="shared" si="18"/>
        <v>0</v>
      </c>
    </row>
    <row r="37" spans="1:14" x14ac:dyDescent="0.25">
      <c r="A37" s="8" t="s">
        <v>28</v>
      </c>
      <c r="B37" s="8"/>
      <c r="D37" s="13">
        <f t="shared" ref="D37:N37" si="19">IF(D30&gt;0,D19/D30,0)</f>
        <v>0</v>
      </c>
      <c r="E37" s="13">
        <f t="shared" si="19"/>
        <v>0</v>
      </c>
      <c r="F37" s="13">
        <f t="shared" si="19"/>
        <v>0</v>
      </c>
      <c r="G37" s="13">
        <f t="shared" si="19"/>
        <v>0</v>
      </c>
      <c r="H37" s="13">
        <f t="shared" si="19"/>
        <v>0</v>
      </c>
      <c r="I37" s="13">
        <f t="shared" si="19"/>
        <v>0</v>
      </c>
      <c r="J37" s="13">
        <f t="shared" si="19"/>
        <v>0</v>
      </c>
      <c r="K37" s="13">
        <f t="shared" si="19"/>
        <v>0</v>
      </c>
      <c r="L37" s="13">
        <f t="shared" si="19"/>
        <v>0</v>
      </c>
      <c r="M37" s="13">
        <f t="shared" si="19"/>
        <v>0</v>
      </c>
      <c r="N37" s="13">
        <f t="shared" si="19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20">RANK(E36,E$50:E$52)</f>
        <v>1</v>
      </c>
      <c r="F38" s="2">
        <f t="shared" si="20"/>
        <v>1</v>
      </c>
      <c r="G38" s="2">
        <f t="shared" si="20"/>
        <v>1</v>
      </c>
      <c r="H38" s="2">
        <f t="shared" si="20"/>
        <v>1</v>
      </c>
      <c r="I38" s="2">
        <f t="shared" si="20"/>
        <v>1</v>
      </c>
      <c r="J38" s="2">
        <f t="shared" si="20"/>
        <v>1</v>
      </c>
      <c r="K38" s="2">
        <f t="shared" si="20"/>
        <v>1</v>
      </c>
      <c r="L38" s="2">
        <f t="shared" si="20"/>
        <v>1</v>
      </c>
      <c r="M38" s="2">
        <f t="shared" si="20"/>
        <v>1</v>
      </c>
      <c r="N38" s="2">
        <f t="shared" si="20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1">IF(D28&gt;0,AVERAGE(D21:D27),0)</f>
        <v>0</v>
      </c>
      <c r="E40" s="2">
        <f t="shared" si="21"/>
        <v>0</v>
      </c>
      <c r="F40" s="2">
        <f t="shared" si="21"/>
        <v>0</v>
      </c>
      <c r="G40" s="2">
        <f t="shared" si="21"/>
        <v>0</v>
      </c>
      <c r="H40" s="2">
        <f t="shared" si="21"/>
        <v>0</v>
      </c>
      <c r="I40" s="2">
        <f t="shared" si="21"/>
        <v>0</v>
      </c>
      <c r="J40" s="2">
        <f t="shared" si="21"/>
        <v>0</v>
      </c>
      <c r="K40" s="2">
        <f t="shared" si="21"/>
        <v>0</v>
      </c>
      <c r="L40" s="2">
        <f t="shared" si="21"/>
        <v>0</v>
      </c>
      <c r="M40" s="2">
        <f t="shared" si="21"/>
        <v>0</v>
      </c>
      <c r="N40" s="11">
        <f t="shared" si="21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2">IF(E30&gt;0,E28/E30,0)</f>
        <v>0</v>
      </c>
      <c r="F41" s="13">
        <f t="shared" si="22"/>
        <v>0</v>
      </c>
      <c r="G41" s="13">
        <f t="shared" si="22"/>
        <v>0</v>
      </c>
      <c r="H41" s="13">
        <f t="shared" si="22"/>
        <v>0</v>
      </c>
      <c r="I41" s="13">
        <f t="shared" si="22"/>
        <v>0</v>
      </c>
      <c r="J41" s="13">
        <f t="shared" si="22"/>
        <v>0</v>
      </c>
      <c r="K41" s="13">
        <f t="shared" si="22"/>
        <v>0</v>
      </c>
      <c r="L41" s="13">
        <f t="shared" si="22"/>
        <v>0</v>
      </c>
      <c r="M41" s="13">
        <f t="shared" si="22"/>
        <v>0</v>
      </c>
      <c r="N41" s="13">
        <f t="shared" si="22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3">RANK(E40,E$50:E$52)</f>
        <v>1</v>
      </c>
      <c r="F42" s="2">
        <f t="shared" si="23"/>
        <v>1</v>
      </c>
      <c r="G42" s="2">
        <f t="shared" si="23"/>
        <v>1</v>
      </c>
      <c r="H42" s="2">
        <f t="shared" si="23"/>
        <v>1</v>
      </c>
      <c r="I42" s="2">
        <f t="shared" si="23"/>
        <v>1</v>
      </c>
      <c r="J42" s="2">
        <f t="shared" si="23"/>
        <v>1</v>
      </c>
      <c r="K42" s="2">
        <f t="shared" si="23"/>
        <v>1</v>
      </c>
      <c r="L42" s="2">
        <f t="shared" si="23"/>
        <v>1</v>
      </c>
      <c r="M42" s="2">
        <f t="shared" si="23"/>
        <v>1</v>
      </c>
      <c r="N42" s="2">
        <f t="shared" si="23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4">D30/COUNTA($B$9:$B$27)</f>
        <v>0</v>
      </c>
      <c r="E44" s="11">
        <f t="shared" si="24"/>
        <v>0</v>
      </c>
      <c r="F44" s="11">
        <f t="shared" si="24"/>
        <v>0</v>
      </c>
      <c r="G44" s="11">
        <f t="shared" si="24"/>
        <v>0</v>
      </c>
      <c r="H44" s="11">
        <f t="shared" si="24"/>
        <v>0</v>
      </c>
      <c r="I44" s="11">
        <f t="shared" si="24"/>
        <v>0</v>
      </c>
      <c r="J44" s="11">
        <f t="shared" si="24"/>
        <v>0</v>
      </c>
      <c r="K44" s="11">
        <f t="shared" si="24"/>
        <v>0</v>
      </c>
      <c r="L44" s="11">
        <f t="shared" si="24"/>
        <v>0</v>
      </c>
      <c r="M44" s="11">
        <f t="shared" si="24"/>
        <v>0</v>
      </c>
      <c r="N44" s="11">
        <f t="shared" si="24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5">E32</f>
        <v>0</v>
      </c>
      <c r="F50">
        <f t="shared" si="25"/>
        <v>0</v>
      </c>
      <c r="G50">
        <f t="shared" si="25"/>
        <v>0</v>
      </c>
      <c r="H50">
        <f t="shared" si="25"/>
        <v>0</v>
      </c>
      <c r="I50">
        <f t="shared" si="25"/>
        <v>0</v>
      </c>
      <c r="J50">
        <f t="shared" si="25"/>
        <v>0</v>
      </c>
      <c r="K50">
        <f t="shared" si="25"/>
        <v>0</v>
      </c>
      <c r="L50">
        <f t="shared" si="25"/>
        <v>0</v>
      </c>
      <c r="M50">
        <f t="shared" si="25"/>
        <v>0</v>
      </c>
      <c r="N50" s="10">
        <f t="shared" si="25"/>
        <v>0</v>
      </c>
    </row>
    <row r="51" spans="4:14" x14ac:dyDescent="0.25">
      <c r="D51">
        <f>D36</f>
        <v>0</v>
      </c>
      <c r="E51">
        <f t="shared" ref="E51:N51" si="26">E36</f>
        <v>0</v>
      </c>
      <c r="F51">
        <f t="shared" si="26"/>
        <v>0</v>
      </c>
      <c r="G51">
        <f t="shared" si="26"/>
        <v>0</v>
      </c>
      <c r="H51">
        <f t="shared" si="26"/>
        <v>0</v>
      </c>
      <c r="I51">
        <f t="shared" si="26"/>
        <v>0</v>
      </c>
      <c r="J51">
        <f t="shared" si="26"/>
        <v>0</v>
      </c>
      <c r="K51">
        <f t="shared" si="26"/>
        <v>0</v>
      </c>
      <c r="L51">
        <f t="shared" si="26"/>
        <v>0</v>
      </c>
      <c r="M51">
        <f t="shared" si="26"/>
        <v>0</v>
      </c>
      <c r="N51" s="10">
        <f t="shared" si="26"/>
        <v>0</v>
      </c>
    </row>
    <row r="52" spans="4:14" x14ac:dyDescent="0.25">
      <c r="D52">
        <f>D40</f>
        <v>0</v>
      </c>
      <c r="E52">
        <f t="shared" ref="E52:N52" si="27">E40</f>
        <v>0</v>
      </c>
      <c r="F52">
        <f t="shared" si="27"/>
        <v>0</v>
      </c>
      <c r="G52">
        <f t="shared" si="27"/>
        <v>0</v>
      </c>
      <c r="H52">
        <f t="shared" si="27"/>
        <v>0</v>
      </c>
      <c r="I52">
        <f t="shared" si="27"/>
        <v>0</v>
      </c>
      <c r="J52">
        <f t="shared" si="27"/>
        <v>0</v>
      </c>
      <c r="K52">
        <f t="shared" si="27"/>
        <v>0</v>
      </c>
      <c r="L52">
        <f t="shared" si="27"/>
        <v>0</v>
      </c>
      <c r="M52">
        <f t="shared" si="27"/>
        <v>0</v>
      </c>
      <c r="N52" s="10">
        <f t="shared" si="27"/>
        <v>0</v>
      </c>
    </row>
  </sheetData>
  <mergeCells count="3">
    <mergeCell ref="A1:N1"/>
    <mergeCell ref="A2:N2"/>
    <mergeCell ref="A3:N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5" sqref="A15"/>
    </sheetView>
  </sheetViews>
  <sheetFormatPr defaultRowHeight="15" x14ac:dyDescent="0.25"/>
  <cols>
    <col min="1" max="1" width="22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14.45" x14ac:dyDescent="0.3">
      <c r="A2" s="21" t="s">
        <v>14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14.45" x14ac:dyDescent="0.3">
      <c r="A3" s="21">
        <v>2018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" customFormat="1" ht="75" x14ac:dyDescent="0.25">
      <c r="A5" s="16" t="s">
        <v>0</v>
      </c>
      <c r="B5" s="17" t="s">
        <v>1</v>
      </c>
      <c r="C5" s="17"/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ht="7.15" customHeight="1" x14ac:dyDescent="0.25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14.45" customHeight="1" x14ac:dyDescent="0.25">
      <c r="A7" s="4" t="s">
        <v>15</v>
      </c>
      <c r="B7" s="3"/>
      <c r="D7">
        <f>SUM(January:December!D7)</f>
        <v>42</v>
      </c>
      <c r="E7">
        <f>SUM(January:December!E7)</f>
        <v>6</v>
      </c>
      <c r="F7">
        <f>SUM(January:December!F7)</f>
        <v>1</v>
      </c>
      <c r="G7">
        <f>SUM(January:December!G7)</f>
        <v>4</v>
      </c>
      <c r="H7">
        <f>SUM(January:December!H7)</f>
        <v>1</v>
      </c>
      <c r="I7">
        <f>SUM(January:December!I7)</f>
        <v>9</v>
      </c>
      <c r="J7">
        <f>SUM(January:December!J7)</f>
        <v>3</v>
      </c>
      <c r="K7">
        <f>SUM(January:December!K7)</f>
        <v>1</v>
      </c>
      <c r="L7">
        <f>SUM(January:December!L7)</f>
        <v>0</v>
      </c>
      <c r="M7" s="2">
        <f>SUM(I7:L7)</f>
        <v>13</v>
      </c>
      <c r="N7" s="2">
        <f>SUM(D7:L7)</f>
        <v>67</v>
      </c>
    </row>
    <row r="8" spans="1:14" ht="14.45" customHeight="1" x14ac:dyDescent="0.25">
      <c r="A8" s="5" t="s">
        <v>16</v>
      </c>
      <c r="B8" s="5"/>
      <c r="D8" s="9">
        <f>D7</f>
        <v>42</v>
      </c>
      <c r="E8" s="9">
        <f t="shared" ref="E8:N8" si="0">E7</f>
        <v>6</v>
      </c>
      <c r="F8" s="9">
        <f t="shared" si="0"/>
        <v>1</v>
      </c>
      <c r="G8" s="9">
        <f t="shared" si="0"/>
        <v>4</v>
      </c>
      <c r="H8" s="9">
        <f t="shared" si="0"/>
        <v>1</v>
      </c>
      <c r="I8" s="9">
        <f t="shared" si="0"/>
        <v>9</v>
      </c>
      <c r="J8" s="9">
        <f t="shared" si="0"/>
        <v>3</v>
      </c>
      <c r="K8" s="9">
        <f t="shared" si="0"/>
        <v>1</v>
      </c>
      <c r="L8" s="9">
        <f t="shared" si="0"/>
        <v>0</v>
      </c>
      <c r="M8" s="9">
        <f t="shared" si="0"/>
        <v>13</v>
      </c>
      <c r="N8" s="9">
        <f t="shared" si="0"/>
        <v>67</v>
      </c>
    </row>
    <row r="9" spans="1:14" x14ac:dyDescent="0.25">
      <c r="A9" s="5"/>
      <c r="B9" s="5"/>
    </row>
    <row r="10" spans="1:14" ht="14.45" x14ac:dyDescent="0.3">
      <c r="A10" s="4" t="s">
        <v>35</v>
      </c>
      <c r="B10" s="14">
        <v>2</v>
      </c>
      <c r="D10">
        <f>SUM(January:December!D10)</f>
        <v>58</v>
      </c>
      <c r="E10">
        <f>SUM(January:December!E10)</f>
        <v>68</v>
      </c>
      <c r="F10">
        <f>SUM(January:December!F10)</f>
        <v>16</v>
      </c>
      <c r="G10">
        <f>SUM(January:December!G10)</f>
        <v>43</v>
      </c>
      <c r="H10">
        <f>SUM(January:December!H10)</f>
        <v>27</v>
      </c>
      <c r="I10">
        <f>SUM(January:December!I10)</f>
        <v>0</v>
      </c>
      <c r="J10">
        <f>SUM(January:December!J10)</f>
        <v>0</v>
      </c>
      <c r="K10">
        <f>SUM(January:December!K10)</f>
        <v>0</v>
      </c>
      <c r="L10">
        <f>SUM(January:December!L10)</f>
        <v>0</v>
      </c>
      <c r="M10" s="2">
        <f t="shared" ref="M10:M14" si="1">SUM(I10:L10)</f>
        <v>0</v>
      </c>
      <c r="N10" s="2">
        <f t="shared" ref="N10:N14" si="2">SUM(D10:L10)</f>
        <v>212</v>
      </c>
    </row>
    <row r="11" spans="1:14" x14ac:dyDescent="0.25">
      <c r="A11" s="4" t="s">
        <v>38</v>
      </c>
      <c r="B11" s="14">
        <v>4</v>
      </c>
      <c r="D11">
        <f>SUM(January:December!D12)</f>
        <v>0</v>
      </c>
      <c r="E11">
        <f>SUM(January:December!E12)</f>
        <v>0</v>
      </c>
      <c r="F11">
        <f>SUM(January:December!F12)</f>
        <v>0</v>
      </c>
      <c r="G11">
        <f>SUM(January:December!G12)</f>
        <v>0</v>
      </c>
      <c r="H11">
        <f>SUM(January:December!H12)</f>
        <v>0</v>
      </c>
      <c r="I11">
        <f>SUM(January:December!I12)</f>
        <v>0</v>
      </c>
      <c r="J11">
        <f>SUM(January:December!J12)</f>
        <v>0</v>
      </c>
      <c r="K11">
        <f>SUM(January:December!K12)</f>
        <v>0</v>
      </c>
      <c r="L11">
        <f>SUM(January:December!L12)</f>
        <v>0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ht="14.45" x14ac:dyDescent="0.3">
      <c r="A12" s="18" t="s">
        <v>39</v>
      </c>
      <c r="B12" s="14">
        <v>4</v>
      </c>
      <c r="D12">
        <f>SUM(January:December!D13)</f>
        <v>0</v>
      </c>
      <c r="E12">
        <f>SUM(January:December!E13)</f>
        <v>0</v>
      </c>
      <c r="F12">
        <f>SUM(January:December!F13)</f>
        <v>0</v>
      </c>
      <c r="G12">
        <f>SUM(January:December!G13)</f>
        <v>0</v>
      </c>
      <c r="H12">
        <f>SUM(January:December!H13)</f>
        <v>0</v>
      </c>
      <c r="I12">
        <f>SUM(January:December!I13)</f>
        <v>0</v>
      </c>
      <c r="J12">
        <f>SUM(January:December!J13)</f>
        <v>0</v>
      </c>
      <c r="K12">
        <f>SUM(January:December!K13)</f>
        <v>0</v>
      </c>
      <c r="L12">
        <f>SUM(January:December!L13)</f>
        <v>0</v>
      </c>
      <c r="M12" s="2">
        <f t="shared" si="3"/>
        <v>0</v>
      </c>
      <c r="N12" s="2">
        <f t="shared" si="4"/>
        <v>0</v>
      </c>
    </row>
    <row r="13" spans="1:14" ht="14.45" x14ac:dyDescent="0.3">
      <c r="A13" s="18" t="s">
        <v>40</v>
      </c>
      <c r="B13" s="14">
        <v>4</v>
      </c>
      <c r="D13">
        <f>SUM(January:December!D14)</f>
        <v>0</v>
      </c>
      <c r="E13">
        <f>SUM(January:December!E14)</f>
        <v>0</v>
      </c>
      <c r="F13">
        <f>SUM(January:December!F14)</f>
        <v>0</v>
      </c>
      <c r="G13">
        <f>SUM(January:December!G14)</f>
        <v>0</v>
      </c>
      <c r="H13">
        <f>SUM(January:December!H14)</f>
        <v>0</v>
      </c>
      <c r="I13">
        <f>SUM(January:December!I14)</f>
        <v>0</v>
      </c>
      <c r="J13">
        <f>SUM(January:December!J14)</f>
        <v>0</v>
      </c>
      <c r="K13">
        <f>SUM(January:December!K14)</f>
        <v>0</v>
      </c>
      <c r="L13">
        <f>SUM(January:December!L14)</f>
        <v>0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D14">
        <f>SUM(January:December!D15)</f>
        <v>58</v>
      </c>
      <c r="E14">
        <f>SUM(January:December!E15)</f>
        <v>68</v>
      </c>
      <c r="F14">
        <f>SUM(January:December!F15)</f>
        <v>16</v>
      </c>
      <c r="G14">
        <f>SUM(January:December!G15)</f>
        <v>43</v>
      </c>
      <c r="H14">
        <f>SUM(January:December!H15)</f>
        <v>27</v>
      </c>
      <c r="I14">
        <f>SUM(January:December!I15)</f>
        <v>0</v>
      </c>
      <c r="J14">
        <f>SUM(January:December!J15)</f>
        <v>0</v>
      </c>
      <c r="K14">
        <f>SUM(January:December!K15)</f>
        <v>0</v>
      </c>
      <c r="L14">
        <f>SUM(January:December!L15)</f>
        <v>0</v>
      </c>
      <c r="M14" s="2">
        <f t="shared" si="1"/>
        <v>0</v>
      </c>
      <c r="N14" s="2">
        <f t="shared" si="2"/>
        <v>212</v>
      </c>
    </row>
    <row r="15" spans="1:14" x14ac:dyDescent="0.25">
      <c r="A15" s="5" t="s">
        <v>42</v>
      </c>
      <c r="B15" s="6"/>
      <c r="D15" s="9">
        <f t="shared" ref="D15:N15" si="5">SUM(D10:D14)</f>
        <v>116</v>
      </c>
      <c r="E15" s="9">
        <f t="shared" si="5"/>
        <v>136</v>
      </c>
      <c r="F15" s="9">
        <f t="shared" si="5"/>
        <v>32</v>
      </c>
      <c r="G15" s="9">
        <f t="shared" si="5"/>
        <v>86</v>
      </c>
      <c r="H15" s="9">
        <f t="shared" si="5"/>
        <v>54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424</v>
      </c>
    </row>
    <row r="16" spans="1:14" x14ac:dyDescent="0.25">
      <c r="A16" s="3"/>
      <c r="B16" s="15"/>
    </row>
    <row r="17" spans="1:14" ht="14.45" x14ac:dyDescent="0.3">
      <c r="A17" s="4" t="s">
        <v>23</v>
      </c>
      <c r="B17" s="14">
        <v>1</v>
      </c>
      <c r="D17">
        <f>SUM(January:December!D18)</f>
        <v>0</v>
      </c>
      <c r="E17">
        <f>SUM(January:December!E18)</f>
        <v>0</v>
      </c>
      <c r="F17">
        <f>SUM(January:December!F18)</f>
        <v>0</v>
      </c>
      <c r="G17">
        <f>SUM(January:December!G18)</f>
        <v>0</v>
      </c>
      <c r="H17">
        <f>SUM(January:December!H18)</f>
        <v>0</v>
      </c>
      <c r="I17">
        <f>SUM(January:December!I18)</f>
        <v>189</v>
      </c>
      <c r="J17">
        <f>SUM(January:December!J18)</f>
        <v>125</v>
      </c>
      <c r="K17">
        <f>SUM(January:December!K18)</f>
        <v>72</v>
      </c>
      <c r="L17">
        <f>SUM(January:December!L18)</f>
        <v>45</v>
      </c>
      <c r="M17" s="2">
        <f t="shared" ref="M17" si="6">SUM(I17:L17)</f>
        <v>431</v>
      </c>
      <c r="N17" s="2">
        <f t="shared" ref="N17" si="7">SUM(D17:L17)</f>
        <v>431</v>
      </c>
    </row>
    <row r="18" spans="1:14" x14ac:dyDescent="0.25">
      <c r="A18" s="4" t="s">
        <v>20</v>
      </c>
      <c r="B18" s="14">
        <v>7</v>
      </c>
      <c r="D18">
        <f>SUM(January:December!D19)</f>
        <v>80</v>
      </c>
      <c r="E18">
        <f>SUM(January:December!E19)</f>
        <v>45</v>
      </c>
      <c r="F18">
        <f>SUM(January:December!F19)</f>
        <v>23</v>
      </c>
      <c r="G18">
        <f>SUM(January:December!G19)</f>
        <v>6</v>
      </c>
      <c r="H18">
        <f>SUM(January:December!H19)</f>
        <v>7</v>
      </c>
      <c r="I18">
        <f>SUM(January:December!I19)</f>
        <v>189</v>
      </c>
      <c r="J18">
        <f>SUM(January:December!J19)</f>
        <v>125</v>
      </c>
      <c r="K18">
        <f>SUM(January:December!K19)</f>
        <v>72</v>
      </c>
      <c r="L18">
        <f>SUM(January:December!L19)</f>
        <v>59</v>
      </c>
      <c r="M18" s="2">
        <f t="shared" ref="M18" si="8">SUM(I18:L18)</f>
        <v>445</v>
      </c>
      <c r="N18" s="2">
        <f t="shared" ref="N18" si="9">SUM(D18:L18)</f>
        <v>606</v>
      </c>
    </row>
    <row r="19" spans="1:14" x14ac:dyDescent="0.25">
      <c r="A19" s="5" t="s">
        <v>21</v>
      </c>
      <c r="B19" s="6"/>
      <c r="D19" s="9">
        <f>SUM(D17:D18)</f>
        <v>80</v>
      </c>
      <c r="E19" s="9">
        <f>SUM(E17:E18)</f>
        <v>45</v>
      </c>
      <c r="F19" s="9">
        <f t="shared" ref="F19:N19" si="10">SUM(F17:F18)</f>
        <v>23</v>
      </c>
      <c r="G19" s="9">
        <f t="shared" si="10"/>
        <v>6</v>
      </c>
      <c r="H19" s="9">
        <f t="shared" si="10"/>
        <v>7</v>
      </c>
      <c r="I19" s="9">
        <f t="shared" si="10"/>
        <v>378</v>
      </c>
      <c r="J19" s="9">
        <f t="shared" si="10"/>
        <v>250</v>
      </c>
      <c r="K19" s="9">
        <f t="shared" si="10"/>
        <v>144</v>
      </c>
      <c r="L19" s="9">
        <f t="shared" si="10"/>
        <v>104</v>
      </c>
      <c r="M19" s="9">
        <f t="shared" si="10"/>
        <v>876</v>
      </c>
      <c r="N19" s="9">
        <f t="shared" si="10"/>
        <v>1037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D21">
        <f>SUM(January:December!D22)</f>
        <v>63</v>
      </c>
      <c r="E21">
        <f>SUM(January:December!E22)</f>
        <v>46</v>
      </c>
      <c r="F21">
        <f>SUM(January:December!F22)</f>
        <v>27</v>
      </c>
      <c r="G21">
        <f>SUM(January:December!G22)</f>
        <v>14</v>
      </c>
      <c r="H21">
        <f>SUM(January:December!H22)</f>
        <v>11</v>
      </c>
      <c r="I21">
        <f>SUM(January:December!I22)</f>
        <v>0</v>
      </c>
      <c r="J21">
        <f>SUM(January:December!J22)</f>
        <v>0</v>
      </c>
      <c r="K21">
        <f>SUM(January:December!K22)</f>
        <v>0</v>
      </c>
      <c r="L21">
        <f>SUM(January:December!L22)</f>
        <v>0</v>
      </c>
      <c r="M21" s="2">
        <f t="shared" ref="M21:M27" si="11">SUM(I21:L21)</f>
        <v>0</v>
      </c>
      <c r="N21" s="2">
        <f t="shared" ref="N21:N27" si="12">SUM(D21:L21)</f>
        <v>161</v>
      </c>
    </row>
    <row r="22" spans="1:14" x14ac:dyDescent="0.25">
      <c r="A22" s="7" t="s">
        <v>22</v>
      </c>
      <c r="B22" s="14">
        <v>11</v>
      </c>
      <c r="D22">
        <f>SUM(January:December!D23)</f>
        <v>60</v>
      </c>
      <c r="E22">
        <f>SUM(January:December!E23)</f>
        <v>58</v>
      </c>
      <c r="F22">
        <f>SUM(January:December!F23)</f>
        <v>17</v>
      </c>
      <c r="G22">
        <f>SUM(January:December!G23)</f>
        <v>14</v>
      </c>
      <c r="H22">
        <f>SUM(January:December!H23)</f>
        <v>11</v>
      </c>
      <c r="I22">
        <f>SUM(January:December!I23)</f>
        <v>0</v>
      </c>
      <c r="J22">
        <f>SUM(January:December!J23)</f>
        <v>0</v>
      </c>
      <c r="K22">
        <f>SUM(January:December!K23)</f>
        <v>0</v>
      </c>
      <c r="L22">
        <f>SUM(January:December!L23)</f>
        <v>0</v>
      </c>
      <c r="M22" s="2">
        <f t="shared" si="11"/>
        <v>0</v>
      </c>
      <c r="N22" s="2">
        <f t="shared" si="12"/>
        <v>160</v>
      </c>
    </row>
    <row r="23" spans="1:14" x14ac:dyDescent="0.25">
      <c r="A23" s="4" t="s">
        <v>18</v>
      </c>
      <c r="B23" s="14"/>
      <c r="D23">
        <f>SUM(January:December!D25)</f>
        <v>67</v>
      </c>
      <c r="E23">
        <f>SUM(January:December!E25)</f>
        <v>36</v>
      </c>
      <c r="F23">
        <f>SUM(January:December!F25)</f>
        <v>14</v>
      </c>
      <c r="G23">
        <f>SUM(January:December!G25)</f>
        <v>19</v>
      </c>
      <c r="H23">
        <f>SUM(January:December!H25)</f>
        <v>7</v>
      </c>
      <c r="I23">
        <f>SUM(January:December!I25)</f>
        <v>0</v>
      </c>
      <c r="J23">
        <f>SUM(January:December!J25)</f>
        <v>0</v>
      </c>
      <c r="K23">
        <f>SUM(January:December!K25)</f>
        <v>0</v>
      </c>
      <c r="L23">
        <f>SUM(January:December!L25)</f>
        <v>0</v>
      </c>
      <c r="M23" s="2">
        <f t="shared" ref="M23" si="13">SUM(I23:L23)</f>
        <v>0</v>
      </c>
      <c r="N23" s="2">
        <f t="shared" ref="N23" si="14">SUM(D23:L23)</f>
        <v>143</v>
      </c>
    </row>
    <row r="24" spans="1:14" x14ac:dyDescent="0.25">
      <c r="A24" s="4" t="s">
        <v>36</v>
      </c>
      <c r="B24" s="14">
        <v>5</v>
      </c>
      <c r="D24">
        <f>SUM(January:December!D26)</f>
        <v>67</v>
      </c>
      <c r="E24">
        <f>SUM(January:December!E26)</f>
        <v>79</v>
      </c>
      <c r="F24">
        <f>SUM(January:December!F26)</f>
        <v>21</v>
      </c>
      <c r="G24">
        <f>SUM(January:December!G26)</f>
        <v>27</v>
      </c>
      <c r="H24">
        <f>SUM(January:December!H26)</f>
        <v>11</v>
      </c>
      <c r="I24">
        <f>SUM(January:December!I26)</f>
        <v>0</v>
      </c>
      <c r="J24">
        <f>SUM(January:December!J26)</f>
        <v>0</v>
      </c>
      <c r="K24">
        <f>SUM(January:December!K26)</f>
        <v>0</v>
      </c>
      <c r="L24">
        <f>SUM(January:December!L26)</f>
        <v>0</v>
      </c>
      <c r="M24" s="2">
        <f t="shared" si="11"/>
        <v>0</v>
      </c>
      <c r="N24" s="2">
        <f t="shared" si="12"/>
        <v>205</v>
      </c>
    </row>
    <row r="25" spans="1:14" x14ac:dyDescent="0.25">
      <c r="A25" s="18" t="s">
        <v>34</v>
      </c>
      <c r="B25" s="14">
        <v>6</v>
      </c>
      <c r="D25">
        <f>SUM(January:December!D27)</f>
        <v>66</v>
      </c>
      <c r="E25">
        <f>SUM(January:December!E27)</f>
        <v>53</v>
      </c>
      <c r="F25">
        <f>SUM(January:December!F27)</f>
        <v>15</v>
      </c>
      <c r="G25">
        <f>SUM(January:December!G27)</f>
        <v>18</v>
      </c>
      <c r="H25">
        <f>SUM(January:December!H27)</f>
        <v>10</v>
      </c>
      <c r="I25">
        <f>SUM(January:December!I27)</f>
        <v>0</v>
      </c>
      <c r="J25">
        <f>SUM(January:December!J27)</f>
        <v>0</v>
      </c>
      <c r="K25">
        <f>SUM(January:December!K27)</f>
        <v>0</v>
      </c>
      <c r="L25">
        <f>SUM(January:December!L27)</f>
        <v>0</v>
      </c>
      <c r="M25" s="2">
        <f t="shared" si="11"/>
        <v>0</v>
      </c>
      <c r="N25" s="2">
        <f t="shared" si="12"/>
        <v>162</v>
      </c>
    </row>
    <row r="26" spans="1:14" x14ac:dyDescent="0.25">
      <c r="A26" s="18" t="s">
        <v>17</v>
      </c>
      <c r="B26" s="14">
        <v>8</v>
      </c>
      <c r="D26">
        <f>SUM(January:December!D28)</f>
        <v>366</v>
      </c>
      <c r="E26">
        <f>SUM(January:December!E28)</f>
        <v>300</v>
      </c>
      <c r="F26">
        <f>SUM(January:December!F28)</f>
        <v>108</v>
      </c>
      <c r="G26">
        <f>SUM(January:December!G28)</f>
        <v>99</v>
      </c>
      <c r="H26">
        <f>SUM(January:December!H28)</f>
        <v>61</v>
      </c>
      <c r="I26">
        <f>SUM(January:December!I28)</f>
        <v>243</v>
      </c>
      <c r="J26">
        <f>SUM(January:December!J28)</f>
        <v>116</v>
      </c>
      <c r="K26">
        <f>SUM(January:December!K28)</f>
        <v>90</v>
      </c>
      <c r="L26">
        <f>SUM(January:December!L28)</f>
        <v>54</v>
      </c>
      <c r="M26" s="2">
        <f t="shared" si="11"/>
        <v>503</v>
      </c>
      <c r="N26" s="2">
        <f t="shared" si="12"/>
        <v>1437</v>
      </c>
    </row>
    <row r="27" spans="1:14" x14ac:dyDescent="0.25">
      <c r="A27" s="18" t="s">
        <v>37</v>
      </c>
      <c r="B27" s="14">
        <v>9</v>
      </c>
      <c r="D27">
        <f>SUM(January:December!D30)</f>
        <v>0</v>
      </c>
      <c r="E27">
        <f>SUM(January:December!E30)</f>
        <v>0</v>
      </c>
      <c r="F27">
        <f>SUM(January:December!F30)</f>
        <v>0</v>
      </c>
      <c r="G27">
        <f>SUM(January:December!G30)</f>
        <v>0</v>
      </c>
      <c r="H27">
        <f>SUM(January:December!H30)</f>
        <v>0</v>
      </c>
      <c r="I27">
        <f>SUM(January:December!I30)</f>
        <v>0</v>
      </c>
      <c r="J27">
        <f>SUM(January:December!J30)</f>
        <v>0</v>
      </c>
      <c r="K27">
        <f>SUM(January:December!K30)</f>
        <v>0</v>
      </c>
      <c r="L27">
        <f>SUM(January:December!L30)</f>
        <v>14</v>
      </c>
      <c r="M27" s="2">
        <f t="shared" si="11"/>
        <v>14</v>
      </c>
      <c r="N27" s="2">
        <f t="shared" si="12"/>
        <v>14</v>
      </c>
    </row>
    <row r="28" spans="1:14" x14ac:dyDescent="0.25">
      <c r="A28" s="5" t="s">
        <v>25</v>
      </c>
      <c r="B28" s="5"/>
      <c r="D28" s="9">
        <f t="shared" ref="D28:N28" si="15">SUM(D21:D27)</f>
        <v>689</v>
      </c>
      <c r="E28" s="9">
        <f t="shared" si="15"/>
        <v>572</v>
      </c>
      <c r="F28" s="9">
        <f t="shared" si="15"/>
        <v>202</v>
      </c>
      <c r="G28" s="9">
        <f t="shared" si="15"/>
        <v>191</v>
      </c>
      <c r="H28" s="9">
        <f t="shared" si="15"/>
        <v>111</v>
      </c>
      <c r="I28" s="9">
        <f t="shared" si="15"/>
        <v>243</v>
      </c>
      <c r="J28" s="9">
        <f t="shared" si="15"/>
        <v>116</v>
      </c>
      <c r="K28" s="9">
        <f t="shared" si="15"/>
        <v>90</v>
      </c>
      <c r="L28" s="9">
        <f t="shared" si="15"/>
        <v>68</v>
      </c>
      <c r="M28" s="9">
        <f t="shared" si="15"/>
        <v>517</v>
      </c>
      <c r="N28" s="9">
        <f t="shared" si="15"/>
        <v>2282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6">D15+D19+D28</f>
        <v>885</v>
      </c>
      <c r="E30" s="9">
        <f t="shared" si="16"/>
        <v>753</v>
      </c>
      <c r="F30" s="9">
        <f t="shared" si="16"/>
        <v>257</v>
      </c>
      <c r="G30" s="9">
        <f t="shared" si="16"/>
        <v>283</v>
      </c>
      <c r="H30" s="9">
        <f t="shared" si="16"/>
        <v>172</v>
      </c>
      <c r="I30" s="9">
        <f t="shared" si="16"/>
        <v>621</v>
      </c>
      <c r="J30" s="9">
        <f t="shared" si="16"/>
        <v>366</v>
      </c>
      <c r="K30" s="9">
        <f t="shared" si="16"/>
        <v>234</v>
      </c>
      <c r="L30" s="9">
        <f t="shared" si="16"/>
        <v>172</v>
      </c>
      <c r="M30" s="9">
        <f t="shared" si="16"/>
        <v>1393</v>
      </c>
      <c r="N30" s="19">
        <f>SUM(D30:L30)</f>
        <v>3743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7">IF(D15&gt;0,AVERAGE(D10:D14),0)</f>
        <v>23.2</v>
      </c>
      <c r="E32" s="2">
        <f t="shared" si="17"/>
        <v>27.2</v>
      </c>
      <c r="F32" s="2">
        <f t="shared" si="17"/>
        <v>6.4</v>
      </c>
      <c r="G32" s="2">
        <f t="shared" si="17"/>
        <v>17.2</v>
      </c>
      <c r="H32" s="2">
        <f t="shared" si="17"/>
        <v>10.8</v>
      </c>
      <c r="I32" s="2">
        <f t="shared" si="17"/>
        <v>0</v>
      </c>
      <c r="J32" s="2">
        <f t="shared" si="17"/>
        <v>0</v>
      </c>
      <c r="K32" s="2">
        <f t="shared" si="17"/>
        <v>0</v>
      </c>
      <c r="L32" s="2">
        <f t="shared" si="17"/>
        <v>0</v>
      </c>
      <c r="M32" s="2">
        <f t="shared" si="17"/>
        <v>0</v>
      </c>
      <c r="N32" s="11">
        <f t="shared" si="17"/>
        <v>84.8</v>
      </c>
    </row>
    <row r="33" spans="1:14" x14ac:dyDescent="0.25">
      <c r="A33" s="8" t="s">
        <v>28</v>
      </c>
      <c r="B33" s="8"/>
      <c r="D33" s="13">
        <f t="shared" ref="D33:N33" si="18">IF(OR(D15&gt;0,D30&gt;0),D15/D30,0)</f>
        <v>0.13107344632768361</v>
      </c>
      <c r="E33" s="13">
        <f t="shared" si="18"/>
        <v>0.18061088977423639</v>
      </c>
      <c r="F33" s="13">
        <f t="shared" si="18"/>
        <v>0.1245136186770428</v>
      </c>
      <c r="G33" s="13">
        <f t="shared" si="18"/>
        <v>0.303886925795053</v>
      </c>
      <c r="H33" s="13">
        <f t="shared" si="18"/>
        <v>0.31395348837209303</v>
      </c>
      <c r="I33" s="13">
        <f t="shared" si="18"/>
        <v>0</v>
      </c>
      <c r="J33" s="13">
        <f t="shared" si="18"/>
        <v>0</v>
      </c>
      <c r="K33" s="13">
        <f t="shared" si="18"/>
        <v>0</v>
      </c>
      <c r="L33" s="13">
        <f t="shared" si="18"/>
        <v>0</v>
      </c>
      <c r="M33" s="13">
        <f t="shared" si="18"/>
        <v>0</v>
      </c>
      <c r="N33" s="13">
        <f t="shared" si="18"/>
        <v>0.11327811915575742</v>
      </c>
    </row>
    <row r="34" spans="1:14" x14ac:dyDescent="0.25">
      <c r="A34" s="5" t="s">
        <v>29</v>
      </c>
      <c r="B34" s="5"/>
      <c r="D34" s="2">
        <f>RANK(D32,D$50:D$52)</f>
        <v>3</v>
      </c>
      <c r="E34" s="2">
        <f t="shared" ref="E34:N34" si="19">RANK(E32,E$50:E$52)</f>
        <v>2</v>
      </c>
      <c r="F34" s="2">
        <f t="shared" si="19"/>
        <v>3</v>
      </c>
      <c r="G34" s="2">
        <f t="shared" si="19"/>
        <v>2</v>
      </c>
      <c r="H34" s="2">
        <f t="shared" si="19"/>
        <v>2</v>
      </c>
      <c r="I34" s="2">
        <f t="shared" si="19"/>
        <v>3</v>
      </c>
      <c r="J34" s="2">
        <f t="shared" si="19"/>
        <v>3</v>
      </c>
      <c r="K34" s="2">
        <f t="shared" si="19"/>
        <v>3</v>
      </c>
      <c r="L34" s="2">
        <f t="shared" si="19"/>
        <v>3</v>
      </c>
      <c r="M34" s="2">
        <f t="shared" si="19"/>
        <v>3</v>
      </c>
      <c r="N34" s="2">
        <f t="shared" si="19"/>
        <v>3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20">IF(D19&gt;0,AVERAGE(D17:D18),0)</f>
        <v>40</v>
      </c>
      <c r="E36" s="2">
        <f t="shared" si="20"/>
        <v>22.5</v>
      </c>
      <c r="F36" s="2">
        <f t="shared" si="20"/>
        <v>11.5</v>
      </c>
      <c r="G36" s="2">
        <f t="shared" si="20"/>
        <v>3</v>
      </c>
      <c r="H36" s="2">
        <f t="shared" si="20"/>
        <v>3.5</v>
      </c>
      <c r="I36" s="2">
        <f t="shared" si="20"/>
        <v>189</v>
      </c>
      <c r="J36" s="2">
        <f t="shared" si="20"/>
        <v>125</v>
      </c>
      <c r="K36" s="2">
        <f t="shared" si="20"/>
        <v>72</v>
      </c>
      <c r="L36" s="2">
        <f t="shared" si="20"/>
        <v>52</v>
      </c>
      <c r="M36" s="2">
        <f t="shared" si="20"/>
        <v>438</v>
      </c>
      <c r="N36" s="11">
        <f t="shared" si="20"/>
        <v>518.5</v>
      </c>
    </row>
    <row r="37" spans="1:14" x14ac:dyDescent="0.25">
      <c r="A37" s="8" t="s">
        <v>28</v>
      </c>
      <c r="B37" s="8"/>
      <c r="D37" s="13">
        <f t="shared" ref="D37:N37" si="21">IF(D30&gt;0,D19/D30,0)</f>
        <v>9.03954802259887E-2</v>
      </c>
      <c r="E37" s="13">
        <f t="shared" si="21"/>
        <v>5.9760956175298807E-2</v>
      </c>
      <c r="F37" s="13">
        <f t="shared" si="21"/>
        <v>8.9494163424124515E-2</v>
      </c>
      <c r="G37" s="13">
        <f t="shared" si="21"/>
        <v>2.1201413427561839E-2</v>
      </c>
      <c r="H37" s="13">
        <f t="shared" si="21"/>
        <v>4.0697674418604654E-2</v>
      </c>
      <c r="I37" s="13">
        <f t="shared" si="21"/>
        <v>0.60869565217391308</v>
      </c>
      <c r="J37" s="13">
        <f t="shared" si="21"/>
        <v>0.68306010928961747</v>
      </c>
      <c r="K37" s="13">
        <f t="shared" si="21"/>
        <v>0.61538461538461542</v>
      </c>
      <c r="L37" s="13">
        <f t="shared" si="21"/>
        <v>0.60465116279069764</v>
      </c>
      <c r="M37" s="13">
        <f t="shared" si="21"/>
        <v>0.6288585786073223</v>
      </c>
      <c r="N37" s="13">
        <f t="shared" si="21"/>
        <v>0.27705049425594441</v>
      </c>
    </row>
    <row r="38" spans="1:14" x14ac:dyDescent="0.25">
      <c r="A38" s="5" t="s">
        <v>29</v>
      </c>
      <c r="B38" s="5"/>
      <c r="D38" s="2">
        <f>RANK(D36,D$50:D$52)</f>
        <v>2</v>
      </c>
      <c r="E38" s="2">
        <f t="shared" ref="E38:N38" si="22">RANK(E36,E$50:E$52)</f>
        <v>3</v>
      </c>
      <c r="F38" s="2">
        <f t="shared" si="22"/>
        <v>2</v>
      </c>
      <c r="G38" s="2">
        <f t="shared" si="22"/>
        <v>3</v>
      </c>
      <c r="H38" s="2">
        <f t="shared" si="22"/>
        <v>3</v>
      </c>
      <c r="I38" s="2">
        <f t="shared" si="22"/>
        <v>1</v>
      </c>
      <c r="J38" s="2">
        <f t="shared" si="22"/>
        <v>1</v>
      </c>
      <c r="K38" s="2">
        <f t="shared" si="22"/>
        <v>1</v>
      </c>
      <c r="L38" s="2">
        <f t="shared" si="22"/>
        <v>1</v>
      </c>
      <c r="M38" s="2">
        <f t="shared" si="22"/>
        <v>1</v>
      </c>
      <c r="N38" s="2">
        <f t="shared" si="22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23">IF(D28&gt;0,AVERAGE(D21:D27),0)</f>
        <v>98.428571428571431</v>
      </c>
      <c r="E40" s="2">
        <f t="shared" si="23"/>
        <v>81.714285714285708</v>
      </c>
      <c r="F40" s="2">
        <f t="shared" si="23"/>
        <v>28.857142857142858</v>
      </c>
      <c r="G40" s="2">
        <f t="shared" si="23"/>
        <v>27.285714285714285</v>
      </c>
      <c r="H40" s="2">
        <f t="shared" si="23"/>
        <v>15.857142857142858</v>
      </c>
      <c r="I40" s="2">
        <f t="shared" si="23"/>
        <v>34.714285714285715</v>
      </c>
      <c r="J40" s="2">
        <f t="shared" si="23"/>
        <v>16.571428571428573</v>
      </c>
      <c r="K40" s="2">
        <f t="shared" si="23"/>
        <v>12.857142857142858</v>
      </c>
      <c r="L40" s="2">
        <f t="shared" si="23"/>
        <v>9.7142857142857135</v>
      </c>
      <c r="M40" s="2">
        <f t="shared" si="23"/>
        <v>73.857142857142861</v>
      </c>
      <c r="N40" s="11">
        <f t="shared" si="23"/>
        <v>326</v>
      </c>
    </row>
    <row r="41" spans="1:14" x14ac:dyDescent="0.25">
      <c r="A41" s="8" t="s">
        <v>28</v>
      </c>
      <c r="B41" s="8"/>
      <c r="D41" s="13">
        <f>IF(D30&gt;0,D28/D30,0)</f>
        <v>0.77853107344632766</v>
      </c>
      <c r="E41" s="13">
        <f t="shared" ref="E41:N41" si="24">IF(E30&gt;0,E28/E30,0)</f>
        <v>0.7596281540504648</v>
      </c>
      <c r="F41" s="13">
        <f t="shared" si="24"/>
        <v>0.78599221789883267</v>
      </c>
      <c r="G41" s="13">
        <f t="shared" si="24"/>
        <v>0.67491166077738518</v>
      </c>
      <c r="H41" s="13">
        <f t="shared" si="24"/>
        <v>0.64534883720930236</v>
      </c>
      <c r="I41" s="13">
        <f t="shared" si="24"/>
        <v>0.39130434782608697</v>
      </c>
      <c r="J41" s="13">
        <f t="shared" si="24"/>
        <v>0.31693989071038253</v>
      </c>
      <c r="K41" s="13">
        <f t="shared" si="24"/>
        <v>0.38461538461538464</v>
      </c>
      <c r="L41" s="13">
        <f t="shared" si="24"/>
        <v>0.39534883720930231</v>
      </c>
      <c r="M41" s="13">
        <f t="shared" si="24"/>
        <v>0.3711414213926777</v>
      </c>
      <c r="N41" s="13">
        <f t="shared" si="24"/>
        <v>0.60967138658829811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5">RANK(E40,E$50:E$52)</f>
        <v>1</v>
      </c>
      <c r="F42" s="2">
        <f t="shared" si="25"/>
        <v>1</v>
      </c>
      <c r="G42" s="2">
        <f t="shared" si="25"/>
        <v>1</v>
      </c>
      <c r="H42" s="2">
        <f t="shared" si="25"/>
        <v>1</v>
      </c>
      <c r="I42" s="2">
        <f t="shared" si="25"/>
        <v>2</v>
      </c>
      <c r="J42" s="2">
        <f t="shared" si="25"/>
        <v>2</v>
      </c>
      <c r="K42" s="2">
        <f t="shared" si="25"/>
        <v>2</v>
      </c>
      <c r="L42" s="2">
        <f t="shared" si="25"/>
        <v>2</v>
      </c>
      <c r="M42" s="2">
        <f t="shared" si="25"/>
        <v>2</v>
      </c>
      <c r="N42" s="2">
        <f t="shared" si="25"/>
        <v>2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6">D30/COUNTA($B$9:$B$27)</f>
        <v>68.07692307692308</v>
      </c>
      <c r="E44" s="11">
        <f t="shared" si="26"/>
        <v>57.92307692307692</v>
      </c>
      <c r="F44" s="11">
        <f t="shared" si="26"/>
        <v>19.76923076923077</v>
      </c>
      <c r="G44" s="11">
        <f t="shared" si="26"/>
        <v>21.76923076923077</v>
      </c>
      <c r="H44" s="11">
        <f t="shared" si="26"/>
        <v>13.23076923076923</v>
      </c>
      <c r="I44" s="11">
        <f t="shared" si="26"/>
        <v>47.769230769230766</v>
      </c>
      <c r="J44" s="11">
        <f t="shared" si="26"/>
        <v>28.153846153846153</v>
      </c>
      <c r="K44" s="11">
        <f t="shared" si="26"/>
        <v>18</v>
      </c>
      <c r="L44" s="11">
        <f t="shared" si="26"/>
        <v>13.23076923076923</v>
      </c>
      <c r="M44" s="11">
        <f t="shared" si="26"/>
        <v>107.15384615384616</v>
      </c>
      <c r="N44" s="11">
        <f t="shared" si="26"/>
        <v>287.92307692307691</v>
      </c>
    </row>
    <row r="49" spans="4:14" x14ac:dyDescent="0.25">
      <c r="D49" s="2" t="s">
        <v>33</v>
      </c>
    </row>
    <row r="50" spans="4:14" x14ac:dyDescent="0.25">
      <c r="D50">
        <f>D32</f>
        <v>23.2</v>
      </c>
      <c r="E50">
        <f t="shared" ref="E50:N50" si="27">E32</f>
        <v>27.2</v>
      </c>
      <c r="F50">
        <f t="shared" si="27"/>
        <v>6.4</v>
      </c>
      <c r="G50">
        <f t="shared" si="27"/>
        <v>17.2</v>
      </c>
      <c r="H50">
        <f t="shared" si="27"/>
        <v>10.8</v>
      </c>
      <c r="I50">
        <f t="shared" si="27"/>
        <v>0</v>
      </c>
      <c r="J50">
        <f t="shared" si="27"/>
        <v>0</v>
      </c>
      <c r="K50">
        <f t="shared" si="27"/>
        <v>0</v>
      </c>
      <c r="L50">
        <f t="shared" si="27"/>
        <v>0</v>
      </c>
      <c r="M50">
        <f t="shared" si="27"/>
        <v>0</v>
      </c>
      <c r="N50" s="10">
        <f t="shared" si="27"/>
        <v>84.8</v>
      </c>
    </row>
    <row r="51" spans="4:14" x14ac:dyDescent="0.25">
      <c r="D51">
        <f>D36</f>
        <v>40</v>
      </c>
      <c r="E51">
        <f t="shared" ref="E51:N51" si="28">E36</f>
        <v>22.5</v>
      </c>
      <c r="F51">
        <f t="shared" si="28"/>
        <v>11.5</v>
      </c>
      <c r="G51">
        <f t="shared" si="28"/>
        <v>3</v>
      </c>
      <c r="H51">
        <f t="shared" si="28"/>
        <v>3.5</v>
      </c>
      <c r="I51">
        <f t="shared" si="28"/>
        <v>189</v>
      </c>
      <c r="J51">
        <f t="shared" si="28"/>
        <v>125</v>
      </c>
      <c r="K51">
        <f t="shared" si="28"/>
        <v>72</v>
      </c>
      <c r="L51">
        <f t="shared" si="28"/>
        <v>52</v>
      </c>
      <c r="M51">
        <f t="shared" si="28"/>
        <v>438</v>
      </c>
      <c r="N51" s="10">
        <f t="shared" si="28"/>
        <v>518.5</v>
      </c>
    </row>
    <row r="52" spans="4:14" x14ac:dyDescent="0.25">
      <c r="D52">
        <f>D40</f>
        <v>98.428571428571431</v>
      </c>
      <c r="E52">
        <f t="shared" ref="E52:N52" si="29">E40</f>
        <v>81.714285714285708</v>
      </c>
      <c r="F52">
        <f t="shared" si="29"/>
        <v>28.857142857142858</v>
      </c>
      <c r="G52">
        <f t="shared" si="29"/>
        <v>27.285714285714285</v>
      </c>
      <c r="H52">
        <f t="shared" si="29"/>
        <v>15.857142857142858</v>
      </c>
      <c r="I52">
        <f t="shared" si="29"/>
        <v>34.714285714285715</v>
      </c>
      <c r="J52">
        <f t="shared" si="29"/>
        <v>16.571428571428573</v>
      </c>
      <c r="K52">
        <f t="shared" si="29"/>
        <v>12.857142857142858</v>
      </c>
      <c r="L52">
        <f t="shared" si="29"/>
        <v>9.7142857142857135</v>
      </c>
      <c r="M52">
        <f t="shared" si="29"/>
        <v>73.857142857142861</v>
      </c>
      <c r="N52" s="10">
        <f t="shared" si="29"/>
        <v>326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1" sqref="A11:XFD11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FEBRUARY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v>229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229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ref="M18" si="7">SUM(I18:L18)</f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>SUM(F17:F18)</f>
        <v>0</v>
      </c>
      <c r="G19" s="9">
        <f>SUM(G17:G18)</f>
        <v>0</v>
      </c>
      <c r="H19" s="9">
        <f t="shared" ref="H19:N19" si="8">SUM(H17:H18)</f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229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45.8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1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2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2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17.615384615384617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45.8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MARCH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10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APRIL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v>1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4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3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4" sqref="A14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MAY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7:M10 M27 M11:M22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JUNE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/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4:M26 M8:M10 M27 M11:M2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JULY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" si="1">SUM(I10:L10)</f>
        <v>0</v>
      </c>
      <c r="N10" s="2">
        <f t="shared" ref="N10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4" si="3">SUM(I11:L11)</f>
        <v>0</v>
      </c>
      <c r="N11" s="2">
        <f t="shared" ref="N11:N14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3"/>
        <v>0</v>
      </c>
      <c r="N14" s="2">
        <f t="shared" si="4"/>
        <v>0</v>
      </c>
    </row>
    <row r="15" spans="1:14" x14ac:dyDescent="0.25">
      <c r="A15" s="5" t="s">
        <v>19</v>
      </c>
      <c r="B15" s="6"/>
      <c r="D15" s="9">
        <f t="shared" ref="D15:K15" si="5">SUM(D10:D10)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>SUM(L10:L13)</f>
        <v>0</v>
      </c>
      <c r="M15" s="9">
        <f>SUM(M10:M10)</f>
        <v>0</v>
      </c>
      <c r="N15" s="9">
        <f>SUM(N10:N10)</f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IF(D15&gt;0,AVERAGE(D10:D10),0)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  <ignoredErrors>
    <ignoredError sqref="M27:M36 M24:M26 M7:M10 M11:M13 M15:M22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4" workbookViewId="0">
      <selection activeCell="C18" sqref="C18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AUGUST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f t="shared" si="0"/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f t="shared" ref="M17:M18" si="6">SUM(I17:L17)</f>
        <v>0</v>
      </c>
      <c r="N17" s="2">
        <f t="shared" ref="N17:N18" si="7">SUM(D17:L17)</f>
        <v>0</v>
      </c>
    </row>
    <row r="18" spans="1:14" x14ac:dyDescent="0.25">
      <c r="A18" s="4" t="s">
        <v>20</v>
      </c>
      <c r="B18" s="14">
        <v>7</v>
      </c>
      <c r="M18" s="2">
        <f t="shared" si="6"/>
        <v>0</v>
      </c>
      <c r="N18" s="2">
        <f t="shared" si="7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80" orientation="landscape" r:id="rId1"/>
  <ignoredErrors>
    <ignoredError sqref="M24:M26 M7:M10 M19:M22 M27:M29 M11:M17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2"/>
  <sheetViews>
    <sheetView topLeftCell="A7" workbookViewId="0">
      <selection activeCell="A15" sqref="A15"/>
    </sheetView>
  </sheetViews>
  <sheetFormatPr defaultRowHeight="15" x14ac:dyDescent="0.25"/>
  <cols>
    <col min="1" max="1" width="22.5703125" bestFit="1" customWidth="1"/>
    <col min="4" max="4" width="9.5703125" bestFit="1" customWidth="1"/>
    <col min="7" max="7" width="10.28515625" customWidth="1"/>
    <col min="8" max="8" width="10.140625" customWidth="1"/>
  </cols>
  <sheetData>
    <row r="1" spans="1:14" s="2" customFormat="1" ht="48.6" customHeight="1" x14ac:dyDescent="0.25">
      <c r="A1" s="20" t="s">
        <v>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x14ac:dyDescent="0.25">
      <c r="A2" s="21" t="str">
        <f ca="1">UPPER(MID(CELL("filename",A1),FIND("]",CELL("filename",A1))+1,255)&amp;" "&amp;YR)</f>
        <v>SEPTEMBER 2018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x14ac:dyDescent="0.25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</row>
    <row r="5" spans="1:14" s="17" customFormat="1" ht="75" x14ac:dyDescent="0.25">
      <c r="A5" s="16" t="s">
        <v>0</v>
      </c>
      <c r="B5" s="17" t="s">
        <v>1</v>
      </c>
      <c r="D5" s="17" t="s">
        <v>2</v>
      </c>
      <c r="E5" s="17" t="s">
        <v>4</v>
      </c>
      <c r="F5" s="17" t="s">
        <v>5</v>
      </c>
      <c r="G5" s="17" t="s">
        <v>6</v>
      </c>
      <c r="H5" s="17" t="s">
        <v>7</v>
      </c>
      <c r="I5" s="17" t="s">
        <v>8</v>
      </c>
      <c r="J5" s="17" t="s">
        <v>9</v>
      </c>
      <c r="K5" s="17" t="s">
        <v>10</v>
      </c>
      <c r="L5" s="17" t="s">
        <v>11</v>
      </c>
      <c r="M5" s="17" t="s">
        <v>12</v>
      </c>
      <c r="N5" s="17" t="s">
        <v>13</v>
      </c>
    </row>
    <row r="6" spans="1:14" s="17" customFormat="1" ht="7.15" customHeight="1" x14ac:dyDescent="0.25"/>
    <row r="7" spans="1:14" x14ac:dyDescent="0.25">
      <c r="A7" s="4" t="s">
        <v>15</v>
      </c>
      <c r="B7" s="3"/>
      <c r="M7" s="2">
        <f>SUM(I7:L7)</f>
        <v>0</v>
      </c>
      <c r="N7" s="2">
        <f>SUM(D7:L7)</f>
        <v>0</v>
      </c>
    </row>
    <row r="8" spans="1:14" x14ac:dyDescent="0.25">
      <c r="A8" s="5" t="s">
        <v>16</v>
      </c>
      <c r="B8" s="5"/>
      <c r="D8" s="9">
        <f>D7</f>
        <v>0</v>
      </c>
      <c r="E8" s="9">
        <f t="shared" ref="E8:N8" si="0">E7</f>
        <v>0</v>
      </c>
      <c r="F8" s="9">
        <f t="shared" si="0"/>
        <v>0</v>
      </c>
      <c r="G8" s="9">
        <f t="shared" si="0"/>
        <v>0</v>
      </c>
      <c r="H8" s="9">
        <f t="shared" si="0"/>
        <v>0</v>
      </c>
      <c r="I8" s="9">
        <v>0</v>
      </c>
      <c r="J8" s="9">
        <f t="shared" si="0"/>
        <v>0</v>
      </c>
      <c r="K8" s="9">
        <f t="shared" si="0"/>
        <v>0</v>
      </c>
      <c r="L8" s="9">
        <f t="shared" si="0"/>
        <v>0</v>
      </c>
      <c r="M8" s="9">
        <f t="shared" si="0"/>
        <v>0</v>
      </c>
      <c r="N8" s="9">
        <f t="shared" si="0"/>
        <v>0</v>
      </c>
    </row>
    <row r="9" spans="1:14" x14ac:dyDescent="0.25">
      <c r="A9" s="5"/>
      <c r="B9" s="5"/>
    </row>
    <row r="10" spans="1:14" x14ac:dyDescent="0.25">
      <c r="A10" s="4" t="s">
        <v>35</v>
      </c>
      <c r="B10" s="14">
        <v>2</v>
      </c>
      <c r="M10" s="2">
        <f t="shared" ref="M10:M14" si="1">SUM(I10:L10)</f>
        <v>0</v>
      </c>
      <c r="N10" s="2">
        <f t="shared" ref="N10:N14" si="2">SUM(D10:L10)</f>
        <v>0</v>
      </c>
    </row>
    <row r="11" spans="1:14" x14ac:dyDescent="0.25">
      <c r="A11" s="4" t="s">
        <v>38</v>
      </c>
      <c r="B11" s="14">
        <v>4</v>
      </c>
      <c r="M11" s="2">
        <f t="shared" ref="M11:M13" si="3">SUM(I11:L11)</f>
        <v>0</v>
      </c>
      <c r="N11" s="2">
        <f t="shared" ref="N11:N13" si="4">SUM(D11:L11)</f>
        <v>0</v>
      </c>
    </row>
    <row r="12" spans="1:14" x14ac:dyDescent="0.25">
      <c r="A12" s="18" t="s">
        <v>39</v>
      </c>
      <c r="B12" s="14">
        <v>4</v>
      </c>
      <c r="M12" s="2">
        <f t="shared" si="3"/>
        <v>0</v>
      </c>
      <c r="N12" s="2">
        <f t="shared" si="4"/>
        <v>0</v>
      </c>
    </row>
    <row r="13" spans="1:14" x14ac:dyDescent="0.25">
      <c r="A13" s="18" t="s">
        <v>40</v>
      </c>
      <c r="B13" s="14">
        <v>4</v>
      </c>
      <c r="M13" s="2">
        <f t="shared" si="3"/>
        <v>0</v>
      </c>
      <c r="N13" s="2">
        <f t="shared" si="4"/>
        <v>0</v>
      </c>
    </row>
    <row r="14" spans="1:14" x14ac:dyDescent="0.25">
      <c r="A14" s="4" t="s">
        <v>41</v>
      </c>
      <c r="B14" s="14">
        <v>4</v>
      </c>
      <c r="M14" s="2">
        <f t="shared" si="1"/>
        <v>0</v>
      </c>
      <c r="N14" s="2">
        <f t="shared" si="2"/>
        <v>0</v>
      </c>
    </row>
    <row r="15" spans="1:14" x14ac:dyDescent="0.25">
      <c r="A15" s="5" t="s">
        <v>19</v>
      </c>
      <c r="B15" s="6"/>
      <c r="D15" s="9">
        <f t="shared" ref="D15:N15" si="5">SUM(D10:D14)</f>
        <v>0</v>
      </c>
      <c r="E15" s="9">
        <f t="shared" si="5"/>
        <v>0</v>
      </c>
      <c r="F15" s="9">
        <f t="shared" si="5"/>
        <v>0</v>
      </c>
      <c r="G15" s="9">
        <f t="shared" si="5"/>
        <v>0</v>
      </c>
      <c r="H15" s="9">
        <f t="shared" si="5"/>
        <v>0</v>
      </c>
      <c r="I15" s="9">
        <f t="shared" si="5"/>
        <v>0</v>
      </c>
      <c r="J15" s="9">
        <f t="shared" si="5"/>
        <v>0</v>
      </c>
      <c r="K15" s="9">
        <f t="shared" si="5"/>
        <v>0</v>
      </c>
      <c r="L15" s="9">
        <f t="shared" si="5"/>
        <v>0</v>
      </c>
      <c r="M15" s="9">
        <f t="shared" si="5"/>
        <v>0</v>
      </c>
      <c r="N15" s="9">
        <f t="shared" si="5"/>
        <v>0</v>
      </c>
    </row>
    <row r="16" spans="1:14" x14ac:dyDescent="0.25">
      <c r="A16" s="3"/>
      <c r="B16" s="15"/>
    </row>
    <row r="17" spans="1:14" x14ac:dyDescent="0.25">
      <c r="A17" s="4" t="s">
        <v>23</v>
      </c>
      <c r="B17" s="14">
        <v>1</v>
      </c>
      <c r="M17" s="2">
        <v>0</v>
      </c>
      <c r="N17" s="2">
        <f t="shared" ref="N17:N18" si="6">SUM(D17:L17)</f>
        <v>0</v>
      </c>
    </row>
    <row r="18" spans="1:14" x14ac:dyDescent="0.25">
      <c r="A18" s="4" t="s">
        <v>20</v>
      </c>
      <c r="B18" s="14">
        <v>7</v>
      </c>
      <c r="M18" s="2">
        <f t="shared" ref="M18" si="7">SUM(I18:L18)</f>
        <v>0</v>
      </c>
      <c r="N18" s="2">
        <f t="shared" si="6"/>
        <v>0</v>
      </c>
    </row>
    <row r="19" spans="1:14" x14ac:dyDescent="0.25">
      <c r="A19" s="5" t="s">
        <v>21</v>
      </c>
      <c r="B19" s="6"/>
      <c r="D19" s="9">
        <f>SUM(D17:D18)</f>
        <v>0</v>
      </c>
      <c r="E19" s="9">
        <f>SUM(E17:E18)</f>
        <v>0</v>
      </c>
      <c r="F19" s="9">
        <f t="shared" ref="F19:N19" si="8">SUM(F17:F18)</f>
        <v>0</v>
      </c>
      <c r="G19" s="9">
        <f t="shared" si="8"/>
        <v>0</v>
      </c>
      <c r="H19" s="9">
        <f t="shared" si="8"/>
        <v>0</v>
      </c>
      <c r="I19" s="9">
        <f t="shared" si="8"/>
        <v>0</v>
      </c>
      <c r="J19" s="9">
        <f t="shared" si="8"/>
        <v>0</v>
      </c>
      <c r="K19" s="9">
        <f t="shared" si="8"/>
        <v>0</v>
      </c>
      <c r="L19" s="9">
        <f t="shared" si="8"/>
        <v>0</v>
      </c>
      <c r="M19" s="9">
        <f t="shared" si="8"/>
        <v>0</v>
      </c>
      <c r="N19" s="9">
        <f t="shared" si="8"/>
        <v>0</v>
      </c>
    </row>
    <row r="20" spans="1:14" x14ac:dyDescent="0.25">
      <c r="A20" s="5"/>
      <c r="B20" s="6"/>
    </row>
    <row r="21" spans="1:14" x14ac:dyDescent="0.25">
      <c r="A21" s="7" t="s">
        <v>24</v>
      </c>
      <c r="B21" s="14">
        <v>10</v>
      </c>
      <c r="M21" s="2">
        <f t="shared" ref="M21:M27" si="9">SUM(I21:L21)</f>
        <v>0</v>
      </c>
      <c r="N21" s="2">
        <f t="shared" ref="N21:N27" si="10">SUM(D21:L21)</f>
        <v>0</v>
      </c>
    </row>
    <row r="22" spans="1:14" x14ac:dyDescent="0.25">
      <c r="A22" s="7" t="s">
        <v>22</v>
      </c>
      <c r="B22" s="14">
        <v>11</v>
      </c>
      <c r="M22" s="2">
        <f t="shared" si="9"/>
        <v>0</v>
      </c>
      <c r="N22" s="2">
        <f t="shared" si="10"/>
        <v>0</v>
      </c>
    </row>
    <row r="23" spans="1:14" x14ac:dyDescent="0.25">
      <c r="A23" s="4" t="s">
        <v>18</v>
      </c>
      <c r="B23" s="14"/>
      <c r="M23" s="2">
        <f t="shared" si="9"/>
        <v>0</v>
      </c>
      <c r="N23" s="2">
        <f t="shared" si="10"/>
        <v>0</v>
      </c>
    </row>
    <row r="24" spans="1:14" x14ac:dyDescent="0.25">
      <c r="A24" s="4" t="s">
        <v>36</v>
      </c>
      <c r="B24" s="14">
        <v>5</v>
      </c>
      <c r="M24" s="2">
        <f t="shared" si="9"/>
        <v>0</v>
      </c>
      <c r="N24" s="2">
        <f t="shared" si="10"/>
        <v>0</v>
      </c>
    </row>
    <row r="25" spans="1:14" x14ac:dyDescent="0.25">
      <c r="A25" s="18" t="s">
        <v>34</v>
      </c>
      <c r="B25" s="14">
        <v>6</v>
      </c>
      <c r="M25" s="2">
        <f t="shared" si="9"/>
        <v>0</v>
      </c>
      <c r="N25" s="2">
        <f t="shared" si="10"/>
        <v>0</v>
      </c>
    </row>
    <row r="26" spans="1:14" x14ac:dyDescent="0.25">
      <c r="A26" s="18" t="s">
        <v>17</v>
      </c>
      <c r="B26" s="14">
        <v>8</v>
      </c>
      <c r="M26" s="2">
        <f t="shared" si="9"/>
        <v>0</v>
      </c>
      <c r="N26" s="2">
        <f t="shared" si="10"/>
        <v>0</v>
      </c>
    </row>
    <row r="27" spans="1:14" x14ac:dyDescent="0.25">
      <c r="A27" s="18" t="s">
        <v>37</v>
      </c>
      <c r="B27" s="14">
        <v>9</v>
      </c>
      <c r="M27" s="2">
        <f t="shared" si="9"/>
        <v>0</v>
      </c>
      <c r="N27" s="2">
        <f t="shared" si="10"/>
        <v>0</v>
      </c>
    </row>
    <row r="28" spans="1:14" x14ac:dyDescent="0.25">
      <c r="A28" s="5" t="s">
        <v>25</v>
      </c>
      <c r="B28" s="5"/>
      <c r="D28" s="9">
        <f t="shared" ref="D28:N28" si="11">SUM(D21:D27)</f>
        <v>0</v>
      </c>
      <c r="E28" s="9">
        <f t="shared" si="11"/>
        <v>0</v>
      </c>
      <c r="F28" s="9">
        <f t="shared" si="11"/>
        <v>0</v>
      </c>
      <c r="G28" s="9">
        <f t="shared" si="11"/>
        <v>0</v>
      </c>
      <c r="H28" s="9">
        <f t="shared" si="11"/>
        <v>0</v>
      </c>
      <c r="I28" s="9">
        <f t="shared" si="11"/>
        <v>0</v>
      </c>
      <c r="J28" s="9">
        <f t="shared" si="11"/>
        <v>0</v>
      </c>
      <c r="K28" s="9">
        <f t="shared" si="11"/>
        <v>0</v>
      </c>
      <c r="L28" s="9">
        <f t="shared" si="11"/>
        <v>0</v>
      </c>
      <c r="M28" s="9">
        <f t="shared" si="11"/>
        <v>0</v>
      </c>
      <c r="N28" s="9">
        <f t="shared" si="11"/>
        <v>0</v>
      </c>
    </row>
    <row r="29" spans="1:14" x14ac:dyDescent="0.25">
      <c r="A29" s="3"/>
      <c r="B29" s="3"/>
    </row>
    <row r="30" spans="1:14" x14ac:dyDescent="0.25">
      <c r="A30" s="5" t="s">
        <v>26</v>
      </c>
      <c r="B30" s="5"/>
      <c r="D30" s="9">
        <f t="shared" ref="D30:M30" si="12">D15+D19+D28</f>
        <v>0</v>
      </c>
      <c r="E30" s="9">
        <f t="shared" si="12"/>
        <v>0</v>
      </c>
      <c r="F30" s="9">
        <f t="shared" si="12"/>
        <v>0</v>
      </c>
      <c r="G30" s="9">
        <f t="shared" si="12"/>
        <v>0</v>
      </c>
      <c r="H30" s="9">
        <f t="shared" si="12"/>
        <v>0</v>
      </c>
      <c r="I30" s="9">
        <f t="shared" si="12"/>
        <v>0</v>
      </c>
      <c r="J30" s="9">
        <f t="shared" si="12"/>
        <v>0</v>
      </c>
      <c r="K30" s="9">
        <f t="shared" si="12"/>
        <v>0</v>
      </c>
      <c r="L30" s="9">
        <f t="shared" si="12"/>
        <v>0</v>
      </c>
      <c r="M30" s="9">
        <f t="shared" si="12"/>
        <v>0</v>
      </c>
      <c r="N30" s="19">
        <f>SUM(D30:L30)</f>
        <v>0</v>
      </c>
    </row>
    <row r="31" spans="1:14" x14ac:dyDescent="0.25">
      <c r="A31" s="3"/>
      <c r="B31" s="3"/>
    </row>
    <row r="32" spans="1:14" x14ac:dyDescent="0.25">
      <c r="A32" s="5" t="s">
        <v>27</v>
      </c>
      <c r="B32" s="5"/>
      <c r="D32" s="2">
        <f t="shared" ref="D32:N32" si="13">IF(D15&gt;0,AVERAGE(D10:D14),0)</f>
        <v>0</v>
      </c>
      <c r="E32" s="2">
        <f t="shared" si="13"/>
        <v>0</v>
      </c>
      <c r="F32" s="2">
        <f t="shared" si="13"/>
        <v>0</v>
      </c>
      <c r="G32" s="2">
        <f t="shared" si="13"/>
        <v>0</v>
      </c>
      <c r="H32" s="2">
        <f t="shared" si="13"/>
        <v>0</v>
      </c>
      <c r="I32" s="2">
        <f t="shared" si="13"/>
        <v>0</v>
      </c>
      <c r="J32" s="2">
        <f t="shared" si="13"/>
        <v>0</v>
      </c>
      <c r="K32" s="2">
        <f t="shared" si="13"/>
        <v>0</v>
      </c>
      <c r="L32" s="2">
        <f t="shared" si="13"/>
        <v>0</v>
      </c>
      <c r="M32" s="2">
        <f t="shared" si="13"/>
        <v>0</v>
      </c>
      <c r="N32" s="11">
        <f t="shared" si="13"/>
        <v>0</v>
      </c>
    </row>
    <row r="33" spans="1:14" x14ac:dyDescent="0.25">
      <c r="A33" s="8" t="s">
        <v>28</v>
      </c>
      <c r="B33" s="8"/>
      <c r="D33" s="13">
        <f t="shared" ref="D33:N33" si="14">IF(OR(D15&gt;0,D30&gt;0),D15/D30,0)</f>
        <v>0</v>
      </c>
      <c r="E33" s="13">
        <f t="shared" si="14"/>
        <v>0</v>
      </c>
      <c r="F33" s="13">
        <f t="shared" si="14"/>
        <v>0</v>
      </c>
      <c r="G33" s="13">
        <f t="shared" si="14"/>
        <v>0</v>
      </c>
      <c r="H33" s="13">
        <f t="shared" si="14"/>
        <v>0</v>
      </c>
      <c r="I33" s="13">
        <f t="shared" si="14"/>
        <v>0</v>
      </c>
      <c r="J33" s="13">
        <f t="shared" si="14"/>
        <v>0</v>
      </c>
      <c r="K33" s="13">
        <f t="shared" si="14"/>
        <v>0</v>
      </c>
      <c r="L33" s="13">
        <f t="shared" si="14"/>
        <v>0</v>
      </c>
      <c r="M33" s="13">
        <f t="shared" si="14"/>
        <v>0</v>
      </c>
      <c r="N33" s="13">
        <f t="shared" si="14"/>
        <v>0</v>
      </c>
    </row>
    <row r="34" spans="1:14" x14ac:dyDescent="0.25">
      <c r="A34" s="5" t="s">
        <v>29</v>
      </c>
      <c r="B34" s="5"/>
      <c r="D34" s="2">
        <f>RANK(D32,D$50:D$52)</f>
        <v>1</v>
      </c>
      <c r="E34" s="2">
        <f t="shared" ref="E34:N34" si="15">RANK(E32,E$50:E$52)</f>
        <v>1</v>
      </c>
      <c r="F34" s="2">
        <f t="shared" si="15"/>
        <v>1</v>
      </c>
      <c r="G34" s="2">
        <f t="shared" si="15"/>
        <v>1</v>
      </c>
      <c r="H34" s="2">
        <f t="shared" si="15"/>
        <v>1</v>
      </c>
      <c r="I34" s="2">
        <f t="shared" si="15"/>
        <v>1</v>
      </c>
      <c r="J34" s="2">
        <f t="shared" si="15"/>
        <v>1</v>
      </c>
      <c r="K34" s="2">
        <f t="shared" si="15"/>
        <v>1</v>
      </c>
      <c r="L34" s="2">
        <f t="shared" si="15"/>
        <v>1</v>
      </c>
      <c r="M34" s="2">
        <f t="shared" si="15"/>
        <v>1</v>
      </c>
      <c r="N34" s="2">
        <f t="shared" si="15"/>
        <v>1</v>
      </c>
    </row>
    <row r="35" spans="1:14" x14ac:dyDescent="0.25">
      <c r="A35" s="3"/>
      <c r="B35" s="3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  <row r="36" spans="1:14" x14ac:dyDescent="0.25">
      <c r="A36" s="5" t="s">
        <v>30</v>
      </c>
      <c r="B36" s="5"/>
      <c r="D36" s="2">
        <f t="shared" ref="D36:N36" si="16">IF(D19&gt;0,AVERAGE(D17:D18),0)</f>
        <v>0</v>
      </c>
      <c r="E36" s="2">
        <f t="shared" si="16"/>
        <v>0</v>
      </c>
      <c r="F36" s="2">
        <f t="shared" si="16"/>
        <v>0</v>
      </c>
      <c r="G36" s="2">
        <f t="shared" si="16"/>
        <v>0</v>
      </c>
      <c r="H36" s="2">
        <f t="shared" si="16"/>
        <v>0</v>
      </c>
      <c r="I36" s="2">
        <f t="shared" si="16"/>
        <v>0</v>
      </c>
      <c r="J36" s="2">
        <f t="shared" si="16"/>
        <v>0</v>
      </c>
      <c r="K36" s="2">
        <f t="shared" si="16"/>
        <v>0</v>
      </c>
      <c r="L36" s="2">
        <f t="shared" si="16"/>
        <v>0</v>
      </c>
      <c r="M36" s="2">
        <f t="shared" si="16"/>
        <v>0</v>
      </c>
      <c r="N36" s="11">
        <f t="shared" si="16"/>
        <v>0</v>
      </c>
    </row>
    <row r="37" spans="1:14" x14ac:dyDescent="0.25">
      <c r="A37" s="8" t="s">
        <v>28</v>
      </c>
      <c r="B37" s="8"/>
      <c r="D37" s="13">
        <f t="shared" ref="D37:N37" si="17">IF(D30&gt;0,D19/D30,0)</f>
        <v>0</v>
      </c>
      <c r="E37" s="13">
        <f t="shared" si="17"/>
        <v>0</v>
      </c>
      <c r="F37" s="13">
        <f t="shared" si="17"/>
        <v>0</v>
      </c>
      <c r="G37" s="13">
        <f t="shared" si="17"/>
        <v>0</v>
      </c>
      <c r="H37" s="13">
        <f t="shared" si="17"/>
        <v>0</v>
      </c>
      <c r="I37" s="13">
        <f t="shared" si="17"/>
        <v>0</v>
      </c>
      <c r="J37" s="13">
        <f t="shared" si="17"/>
        <v>0</v>
      </c>
      <c r="K37" s="13">
        <f t="shared" si="17"/>
        <v>0</v>
      </c>
      <c r="L37" s="13">
        <f t="shared" si="17"/>
        <v>0</v>
      </c>
      <c r="M37" s="13">
        <f t="shared" si="17"/>
        <v>0</v>
      </c>
      <c r="N37" s="13">
        <f t="shared" si="17"/>
        <v>0</v>
      </c>
    </row>
    <row r="38" spans="1:14" x14ac:dyDescent="0.25">
      <c r="A38" s="5" t="s">
        <v>29</v>
      </c>
      <c r="B38" s="5"/>
      <c r="D38" s="2">
        <f>RANK(D36,D$50:D$52)</f>
        <v>1</v>
      </c>
      <c r="E38" s="2">
        <f t="shared" ref="E38:N38" si="18">RANK(E36,E$50:E$52)</f>
        <v>1</v>
      </c>
      <c r="F38" s="2">
        <f t="shared" si="18"/>
        <v>1</v>
      </c>
      <c r="G38" s="2">
        <f t="shared" si="18"/>
        <v>1</v>
      </c>
      <c r="H38" s="2">
        <f t="shared" si="18"/>
        <v>1</v>
      </c>
      <c r="I38" s="2">
        <f t="shared" si="18"/>
        <v>1</v>
      </c>
      <c r="J38" s="2">
        <f t="shared" si="18"/>
        <v>1</v>
      </c>
      <c r="K38" s="2">
        <f t="shared" si="18"/>
        <v>1</v>
      </c>
      <c r="L38" s="2">
        <f t="shared" si="18"/>
        <v>1</v>
      </c>
      <c r="M38" s="2">
        <f t="shared" si="18"/>
        <v>1</v>
      </c>
      <c r="N38" s="2">
        <f t="shared" si="18"/>
        <v>1</v>
      </c>
    </row>
    <row r="39" spans="1:14" x14ac:dyDescent="0.25">
      <c r="A39" s="3"/>
      <c r="B39" s="3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25">
      <c r="A40" s="5" t="s">
        <v>31</v>
      </c>
      <c r="B40" s="5"/>
      <c r="D40" s="2">
        <f t="shared" ref="D40:N40" si="19">IF(D28&gt;0,AVERAGE(D21:D27),0)</f>
        <v>0</v>
      </c>
      <c r="E40" s="2">
        <f t="shared" si="19"/>
        <v>0</v>
      </c>
      <c r="F40" s="2">
        <f t="shared" si="19"/>
        <v>0</v>
      </c>
      <c r="G40" s="2">
        <f t="shared" si="19"/>
        <v>0</v>
      </c>
      <c r="H40" s="2">
        <f t="shared" si="19"/>
        <v>0</v>
      </c>
      <c r="I40" s="2">
        <f t="shared" si="19"/>
        <v>0</v>
      </c>
      <c r="J40" s="2">
        <f t="shared" si="19"/>
        <v>0</v>
      </c>
      <c r="K40" s="2">
        <f t="shared" si="19"/>
        <v>0</v>
      </c>
      <c r="L40" s="2">
        <f t="shared" si="19"/>
        <v>0</v>
      </c>
      <c r="M40" s="2">
        <f t="shared" si="19"/>
        <v>0</v>
      </c>
      <c r="N40" s="11">
        <f t="shared" si="19"/>
        <v>0</v>
      </c>
    </row>
    <row r="41" spans="1:14" x14ac:dyDescent="0.25">
      <c r="A41" s="8" t="s">
        <v>28</v>
      </c>
      <c r="B41" s="8"/>
      <c r="D41" s="13">
        <f>IF(D30&gt;0,D28/D30,0)</f>
        <v>0</v>
      </c>
      <c r="E41" s="13">
        <f t="shared" ref="E41:N41" si="20">IF(E30&gt;0,E28/E30,0)</f>
        <v>0</v>
      </c>
      <c r="F41" s="13">
        <f t="shared" si="20"/>
        <v>0</v>
      </c>
      <c r="G41" s="13">
        <f t="shared" si="20"/>
        <v>0</v>
      </c>
      <c r="H41" s="13">
        <f t="shared" si="20"/>
        <v>0</v>
      </c>
      <c r="I41" s="13">
        <f t="shared" si="20"/>
        <v>0</v>
      </c>
      <c r="J41" s="13">
        <f t="shared" si="20"/>
        <v>0</v>
      </c>
      <c r="K41" s="13">
        <f t="shared" si="20"/>
        <v>0</v>
      </c>
      <c r="L41" s="13">
        <f t="shared" si="20"/>
        <v>0</v>
      </c>
      <c r="M41" s="13">
        <f t="shared" si="20"/>
        <v>0</v>
      </c>
      <c r="N41" s="13">
        <f t="shared" si="20"/>
        <v>0</v>
      </c>
    </row>
    <row r="42" spans="1:14" x14ac:dyDescent="0.25">
      <c r="A42" s="5" t="s">
        <v>29</v>
      </c>
      <c r="B42" s="5"/>
      <c r="D42" s="2">
        <f>RANK(D40,D$50:D$52)</f>
        <v>1</v>
      </c>
      <c r="E42" s="2">
        <f t="shared" ref="E42:N42" si="21">RANK(E40,E$50:E$52)</f>
        <v>1</v>
      </c>
      <c r="F42" s="2">
        <f t="shared" si="21"/>
        <v>1</v>
      </c>
      <c r="G42" s="2">
        <f t="shared" si="21"/>
        <v>1</v>
      </c>
      <c r="H42" s="2">
        <f t="shared" si="21"/>
        <v>1</v>
      </c>
      <c r="I42" s="2">
        <f t="shared" si="21"/>
        <v>1</v>
      </c>
      <c r="J42" s="2">
        <f t="shared" si="21"/>
        <v>1</v>
      </c>
      <c r="K42" s="2">
        <f t="shared" si="21"/>
        <v>1</v>
      </c>
      <c r="L42" s="2">
        <f t="shared" si="21"/>
        <v>1</v>
      </c>
      <c r="M42" s="2">
        <f t="shared" si="21"/>
        <v>1</v>
      </c>
      <c r="N42" s="2">
        <f t="shared" si="21"/>
        <v>1</v>
      </c>
    </row>
    <row r="43" spans="1:14" x14ac:dyDescent="0.25">
      <c r="A43" s="3"/>
      <c r="B43" s="3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25">
      <c r="A44" s="5" t="s">
        <v>32</v>
      </c>
      <c r="B44" s="5"/>
      <c r="D44" s="11">
        <f t="shared" ref="D44:N44" si="22">D30/COUNTA($B$9:$B$27)</f>
        <v>0</v>
      </c>
      <c r="E44" s="11">
        <f t="shared" si="22"/>
        <v>0</v>
      </c>
      <c r="F44" s="11">
        <f t="shared" si="22"/>
        <v>0</v>
      </c>
      <c r="G44" s="11">
        <f t="shared" si="22"/>
        <v>0</v>
      </c>
      <c r="H44" s="11">
        <f t="shared" si="22"/>
        <v>0</v>
      </c>
      <c r="I44" s="11">
        <f t="shared" si="22"/>
        <v>0</v>
      </c>
      <c r="J44" s="11">
        <f t="shared" si="22"/>
        <v>0</v>
      </c>
      <c r="K44" s="11">
        <f t="shared" si="22"/>
        <v>0</v>
      </c>
      <c r="L44" s="11">
        <f t="shared" si="22"/>
        <v>0</v>
      </c>
      <c r="M44" s="11">
        <f t="shared" si="22"/>
        <v>0</v>
      </c>
      <c r="N44" s="11">
        <f t="shared" si="22"/>
        <v>0</v>
      </c>
    </row>
    <row r="49" spans="4:14" x14ac:dyDescent="0.25">
      <c r="D49" s="2" t="s">
        <v>33</v>
      </c>
    </row>
    <row r="50" spans="4:14" x14ac:dyDescent="0.25">
      <c r="D50">
        <f>D32</f>
        <v>0</v>
      </c>
      <c r="E50">
        <f t="shared" ref="E50:N50" si="23">E32</f>
        <v>0</v>
      </c>
      <c r="F50">
        <f t="shared" si="23"/>
        <v>0</v>
      </c>
      <c r="G50">
        <f t="shared" si="23"/>
        <v>0</v>
      </c>
      <c r="H50">
        <f t="shared" si="23"/>
        <v>0</v>
      </c>
      <c r="I50">
        <f t="shared" si="23"/>
        <v>0</v>
      </c>
      <c r="J50">
        <f t="shared" si="23"/>
        <v>0</v>
      </c>
      <c r="K50">
        <f t="shared" si="23"/>
        <v>0</v>
      </c>
      <c r="L50">
        <f t="shared" si="23"/>
        <v>0</v>
      </c>
      <c r="M50">
        <f t="shared" si="23"/>
        <v>0</v>
      </c>
      <c r="N50" s="10">
        <f t="shared" si="23"/>
        <v>0</v>
      </c>
    </row>
    <row r="51" spans="4:14" x14ac:dyDescent="0.25">
      <c r="D51">
        <f>D36</f>
        <v>0</v>
      </c>
      <c r="E51">
        <f t="shared" ref="E51:N51" si="24">E36</f>
        <v>0</v>
      </c>
      <c r="F51">
        <f t="shared" si="24"/>
        <v>0</v>
      </c>
      <c r="G51">
        <f t="shared" si="24"/>
        <v>0</v>
      </c>
      <c r="H51">
        <f t="shared" si="24"/>
        <v>0</v>
      </c>
      <c r="I51">
        <f t="shared" si="24"/>
        <v>0</v>
      </c>
      <c r="J51">
        <f t="shared" si="24"/>
        <v>0</v>
      </c>
      <c r="K51">
        <f t="shared" si="24"/>
        <v>0</v>
      </c>
      <c r="L51">
        <f t="shared" si="24"/>
        <v>0</v>
      </c>
      <c r="M51">
        <f t="shared" si="24"/>
        <v>0</v>
      </c>
      <c r="N51" s="10">
        <f t="shared" si="24"/>
        <v>0</v>
      </c>
    </row>
    <row r="52" spans="4:14" x14ac:dyDescent="0.25">
      <c r="D52">
        <f>D40</f>
        <v>0</v>
      </c>
      <c r="E52">
        <f t="shared" ref="E52:N52" si="25">E40</f>
        <v>0</v>
      </c>
      <c r="F52">
        <f t="shared" si="25"/>
        <v>0</v>
      </c>
      <c r="G52">
        <f t="shared" si="25"/>
        <v>0</v>
      </c>
      <c r="H52">
        <f t="shared" si="25"/>
        <v>0</v>
      </c>
      <c r="I52">
        <f t="shared" si="25"/>
        <v>0</v>
      </c>
      <c r="J52">
        <f t="shared" si="25"/>
        <v>0</v>
      </c>
      <c r="K52">
        <f t="shared" si="25"/>
        <v>0</v>
      </c>
      <c r="L52">
        <f t="shared" si="25"/>
        <v>0</v>
      </c>
      <c r="M52">
        <f t="shared" si="25"/>
        <v>0</v>
      </c>
      <c r="N52" s="10">
        <f t="shared" si="25"/>
        <v>0</v>
      </c>
    </row>
  </sheetData>
  <mergeCells count="3">
    <mergeCell ref="A1:N1"/>
    <mergeCell ref="A2:N2"/>
    <mergeCell ref="A3:N3"/>
  </mergeCells>
  <pageMargins left="0.7" right="0.7" top="0.75" bottom="0.7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  <vt:lpstr>December</vt:lpstr>
      <vt:lpstr>Summary</vt:lpstr>
      <vt:lpstr>YR</vt:lpstr>
    </vt:vector>
  </TitlesOfParts>
  <Company>Brevard County Clerk of 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a_bennett</dc:creator>
  <cp:lastModifiedBy>Kim Reynolds</cp:lastModifiedBy>
  <cp:lastPrinted>2018-02-20T17:52:46Z</cp:lastPrinted>
  <dcterms:created xsi:type="dcterms:W3CDTF">2015-12-31T15:06:33Z</dcterms:created>
  <dcterms:modified xsi:type="dcterms:W3CDTF">2018-02-20T17:54:42Z</dcterms:modified>
</cp:coreProperties>
</file>