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New Cases Assigned by Judge\"/>
    </mc:Choice>
  </mc:AlternateContent>
  <bookViews>
    <workbookView xWindow="0" yWindow="0" windowWidth="2160" windowHeight="0" activeTab="5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25"/>
  <c r="F30" i="25"/>
  <c r="E30" i="25"/>
  <c r="D30" i="25"/>
  <c r="G30" i="23"/>
  <c r="F30" i="23"/>
  <c r="E30" i="23"/>
  <c r="D30" i="23"/>
  <c r="G30" i="22"/>
  <c r="F30" i="22"/>
  <c r="E30" i="22"/>
  <c r="D30" i="22"/>
  <c r="G30" i="21"/>
  <c r="F30" i="21"/>
  <c r="E30" i="21"/>
  <c r="D30" i="21"/>
  <c r="G30" i="20"/>
  <c r="F30" i="20"/>
  <c r="E30" i="20"/>
  <c r="D30" i="20"/>
  <c r="G30" i="19"/>
  <c r="F30" i="19"/>
  <c r="E30" i="19"/>
  <c r="D30" i="19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M30" i="25"/>
  <c r="L30" i="25"/>
  <c r="K30" i="25"/>
  <c r="J30" i="25"/>
  <c r="I30" i="25"/>
  <c r="A2" i="25"/>
  <c r="M30" i="23"/>
  <c r="L30" i="23"/>
  <c r="K30" i="23"/>
  <c r="J30" i="23"/>
  <c r="I30" i="23"/>
  <c r="M16" i="23"/>
  <c r="A2" i="23"/>
  <c r="M30" i="22"/>
  <c r="L30" i="22"/>
  <c r="K30" i="22"/>
  <c r="J30" i="22"/>
  <c r="I30" i="22"/>
  <c r="A2" i="22"/>
  <c r="M30" i="21"/>
  <c r="L30" i="21"/>
  <c r="K30" i="21"/>
  <c r="J30" i="21"/>
  <c r="I30" i="21"/>
  <c r="H30" i="21"/>
  <c r="A2" i="21"/>
  <c r="M30" i="20"/>
  <c r="L30" i="20"/>
  <c r="K30" i="20"/>
  <c r="J30" i="20"/>
  <c r="I30" i="20"/>
  <c r="N21" i="20"/>
  <c r="M21" i="20"/>
  <c r="A2" i="20"/>
  <c r="M30" i="19"/>
  <c r="L30" i="19"/>
  <c r="K30" i="19"/>
  <c r="J30" i="19"/>
  <c r="I30" i="19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N22" i="19" s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L36" i="20" s="1"/>
  <c r="K17" i="20"/>
  <c r="K36" i="20" s="1"/>
  <c r="J17" i="20"/>
  <c r="J36" i="20" s="1"/>
  <c r="I17" i="20"/>
  <c r="I36" i="20" s="1"/>
  <c r="H17" i="20"/>
  <c r="H36" i="20" s="1"/>
  <c r="G17" i="20"/>
  <c r="G36" i="20" s="1"/>
  <c r="F17" i="20"/>
  <c r="F36" i="20" s="1"/>
  <c r="E17" i="20"/>
  <c r="E36" i="20" s="1"/>
  <c r="D17" i="20"/>
  <c r="D36" i="20" s="1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M16" i="19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D30" i="18" l="1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0" i="22"/>
  <c r="H37" i="22" s="1"/>
  <c r="H30" i="20"/>
  <c r="L37" i="19"/>
  <c r="H30" i="19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K37" i="19"/>
  <c r="D33" i="19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G33" i="20"/>
  <c r="D50" i="20"/>
  <c r="G32" i="20"/>
  <c r="H33" i="20"/>
  <c r="H32" i="20"/>
  <c r="G51" i="20"/>
  <c r="I32" i="20"/>
  <c r="J32" i="20"/>
  <c r="J52" i="20"/>
  <c r="K32" i="20"/>
  <c r="L32" i="20"/>
  <c r="D51" i="19"/>
  <c r="G41" i="19"/>
  <c r="G44" i="19"/>
  <c r="G37" i="19"/>
  <c r="D52" i="19"/>
  <c r="H41" i="19"/>
  <c r="H44" i="19"/>
  <c r="H33" i="19"/>
  <c r="H37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G33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6" i="17" l="1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M33" i="20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G30" i="13" s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F30" i="13" s="1"/>
  <c r="N25" i="13"/>
  <c r="E17" i="13"/>
  <c r="E30" i="13" s="1"/>
  <c r="N16" i="13"/>
  <c r="N23" i="13"/>
  <c r="N27" i="13"/>
  <c r="N26" i="13"/>
  <c r="D17" i="13"/>
  <c r="D30" i="13" s="1"/>
  <c r="N15" i="13"/>
  <c r="L36" i="13" l="1"/>
  <c r="L30" i="13"/>
  <c r="K36" i="13"/>
  <c r="K30" i="13"/>
  <c r="J36" i="13"/>
  <c r="J30" i="13"/>
  <c r="I36" i="13"/>
  <c r="I30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M30" i="13"/>
  <c r="H52" i="13"/>
  <c r="L13" i="13" l="1"/>
  <c r="L44" i="13" s="1"/>
  <c r="J13" i="13"/>
  <c r="J44" i="13" s="1"/>
  <c r="H13" i="13"/>
  <c r="E13" i="13"/>
  <c r="E44" i="13" s="1"/>
  <c r="H30" i="13" l="1"/>
  <c r="H44" i="13" s="1"/>
  <c r="G13" i="13"/>
  <c r="G44" i="13" s="1"/>
  <c r="K13" i="13"/>
  <c r="K44" i="13" s="1"/>
  <c r="I13" i="13"/>
  <c r="I44" i="13" s="1"/>
  <c r="F13" i="13"/>
  <c r="F44" i="13" s="1"/>
  <c r="D13" i="13"/>
  <c r="D44" i="13" s="1"/>
  <c r="G52" i="13"/>
  <c r="K52" i="13"/>
  <c r="E52" i="13"/>
  <c r="F52" i="13"/>
  <c r="J52" i="13"/>
  <c r="L52" i="13"/>
  <c r="N13" i="13" l="1"/>
  <c r="M13" i="13"/>
  <c r="M44" i="13" s="1"/>
  <c r="G41" i="13"/>
  <c r="F37" i="13"/>
  <c r="N52" i="13"/>
  <c r="D52" i="13"/>
  <c r="M52" i="13"/>
  <c r="I52" i="13"/>
  <c r="F51" i="13"/>
  <c r="G51" i="13"/>
  <c r="K51" i="13"/>
  <c r="K33" i="13" l="1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<sst xmlns="http://schemas.openxmlformats.org/spreadsheetml/2006/main" count="573" uniqueCount="43">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</sst>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0</v>
      </c>
    </row>
    <row r="9" spans="1:14" x14ac:dyDescent="0.25">
      <c r="A9" s="4" t="s">
        <v>15</v>
      </c>
      <c r="B9" s="38"/>
      <c r="C9" s="39"/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0</v>
      </c>
    </row>
    <row r="10" spans="1:14" x14ac:dyDescent="0.25">
      <c r="A10" s="5" t="s">
        <v>16</v>
      </c>
      <c r="B10" s="5"/>
      <c r="C10" s="39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7">
        <f>SUM(I16:L16)</f>
        <v>0</v>
      </c>
      <c r="N16" s="47">
        <f t="shared" si="5"/>
        <v>0</v>
      </c>
    </row>
    <row r="17" spans="1:14" x14ac:dyDescent="0.25">
      <c r="A17" s="5" t="s">
        <v>20</v>
      </c>
      <c r="B17" s="6"/>
      <c r="C17" s="39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9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0</v>
      </c>
    </row>
    <row r="21" spans="1:14" x14ac:dyDescent="0.25">
      <c r="A21" s="7" t="s">
        <v>42</v>
      </c>
      <c r="B21" s="14">
        <v>2</v>
      </c>
      <c r="C21" s="39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0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7">
        <f>SUM(I22:L22)</f>
        <v>0</v>
      </c>
      <c r="N22" s="37">
        <f>SUM(D22:L22)</f>
        <v>0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7">
        <f>SUM(I23:L23)</f>
        <v>0</v>
      </c>
      <c r="N23" s="37">
        <f>SUM(D23:L23)</f>
        <v>0</v>
      </c>
    </row>
    <row r="24" spans="1:14" x14ac:dyDescent="0.25">
      <c r="A24" s="4" t="s">
        <v>37</v>
      </c>
      <c r="B24" s="14">
        <v>5</v>
      </c>
      <c r="C24" s="39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0</v>
      </c>
    </row>
    <row r="25" spans="1:14" x14ac:dyDescent="0.25">
      <c r="A25" s="4" t="s">
        <v>30</v>
      </c>
      <c r="B25" s="14">
        <v>6</v>
      </c>
      <c r="C25" s="39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10">SUM(H10+H13+H17+H28)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1</v>
      </c>
      <c r="E34" s="37">
        <f t="shared" ref="E34:N34" si="13">RANK(E32,E$50:E$52)</f>
        <v>1</v>
      </c>
      <c r="F34" s="37">
        <f t="shared" si="13"/>
        <v>1</v>
      </c>
      <c r="G34" s="37">
        <f t="shared" si="13"/>
        <v>1</v>
      </c>
      <c r="H34" s="37">
        <f t="shared" si="13"/>
        <v>1</v>
      </c>
      <c r="I34" s="37">
        <f t="shared" si="13"/>
        <v>1</v>
      </c>
      <c r="J34" s="37">
        <f t="shared" si="13"/>
        <v>1</v>
      </c>
      <c r="K34" s="37">
        <f t="shared" si="13"/>
        <v>1</v>
      </c>
      <c r="L34" s="37">
        <f t="shared" si="13"/>
        <v>1</v>
      </c>
      <c r="M34" s="37">
        <f t="shared" si="13"/>
        <v>1</v>
      </c>
      <c r="N34" s="37">
        <f t="shared" si="13"/>
        <v>1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0</v>
      </c>
      <c r="E36" s="37">
        <f t="shared" si="14"/>
        <v>0</v>
      </c>
      <c r="F36" s="37">
        <f t="shared" si="14"/>
        <v>0</v>
      </c>
      <c r="G36" s="37">
        <f t="shared" si="14"/>
        <v>0</v>
      </c>
      <c r="H36" s="37">
        <f t="shared" si="14"/>
        <v>0</v>
      </c>
      <c r="I36" s="37">
        <f t="shared" si="14"/>
        <v>0</v>
      </c>
      <c r="J36" s="37">
        <f t="shared" si="14"/>
        <v>0</v>
      </c>
      <c r="K36" s="37">
        <f t="shared" si="14"/>
        <v>0</v>
      </c>
      <c r="L36" s="37">
        <f t="shared" si="14"/>
        <v>0</v>
      </c>
      <c r="M36" s="37">
        <f t="shared" si="14"/>
        <v>0</v>
      </c>
      <c r="N36" s="37">
        <f t="shared" si="14"/>
        <v>0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</v>
      </c>
      <c r="E37" s="42">
        <f t="shared" si="15"/>
        <v>0</v>
      </c>
      <c r="F37" s="42">
        <f t="shared" si="15"/>
        <v>0</v>
      </c>
      <c r="G37" s="42">
        <f t="shared" si="15"/>
        <v>0</v>
      </c>
      <c r="H37" s="42">
        <f t="shared" si="15"/>
        <v>0</v>
      </c>
      <c r="I37" s="42">
        <f t="shared" si="15"/>
        <v>0</v>
      </c>
      <c r="J37" s="42">
        <f t="shared" si="15"/>
        <v>0</v>
      </c>
      <c r="K37" s="42">
        <f t="shared" si="15"/>
        <v>0</v>
      </c>
      <c r="L37" s="42">
        <f t="shared" si="15"/>
        <v>0</v>
      </c>
      <c r="M37" s="42">
        <f t="shared" si="15"/>
        <v>0</v>
      </c>
      <c r="N37" s="42">
        <f t="shared" si="15"/>
        <v>0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1</v>
      </c>
      <c r="F38" s="37">
        <f t="shared" si="16"/>
        <v>1</v>
      </c>
      <c r="G38" s="37">
        <f t="shared" si="16"/>
        <v>1</v>
      </c>
      <c r="H38" s="37">
        <f t="shared" si="16"/>
        <v>1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0</v>
      </c>
      <c r="E40" s="37">
        <f t="shared" si="17"/>
        <v>0</v>
      </c>
      <c r="F40" s="37">
        <f t="shared" si="17"/>
        <v>0</v>
      </c>
      <c r="G40" s="37">
        <f t="shared" si="17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</row>
    <row r="41" spans="1:14" x14ac:dyDescent="0.25">
      <c r="A41" s="8" t="s">
        <v>24</v>
      </c>
      <c r="B41" s="8"/>
      <c r="C41" s="39"/>
      <c r="D41" s="42">
        <f>IF(D30&gt;0,D28/D30,0)</f>
        <v>0</v>
      </c>
      <c r="E41" s="42">
        <f t="shared" ref="E41:N41" si="18">IF(E30&gt;0,E28/E30,0)</f>
        <v>0</v>
      </c>
      <c r="F41" s="42">
        <f t="shared" si="18"/>
        <v>0</v>
      </c>
      <c r="G41" s="42">
        <f t="shared" si="18"/>
        <v>0</v>
      </c>
      <c r="H41" s="42">
        <f t="shared" si="18"/>
        <v>0</v>
      </c>
      <c r="I41" s="42">
        <f t="shared" si="18"/>
        <v>0</v>
      </c>
      <c r="J41" s="42">
        <f t="shared" si="18"/>
        <v>0</v>
      </c>
      <c r="K41" s="42">
        <f t="shared" si="18"/>
        <v>0</v>
      </c>
      <c r="L41" s="42">
        <f t="shared" si="18"/>
        <v>0</v>
      </c>
      <c r="M41" s="42">
        <f t="shared" si="18"/>
        <v>0</v>
      </c>
      <c r="N41" s="42">
        <f t="shared" si="18"/>
        <v>0</v>
      </c>
    </row>
    <row r="42" spans="1:14" x14ac:dyDescent="0.25">
      <c r="A42" s="5" t="s">
        <v>25</v>
      </c>
      <c r="B42" s="5"/>
      <c r="C42" s="39"/>
      <c r="D42" s="37">
        <f>RANK(D40,D$50:D$52)</f>
        <v>1</v>
      </c>
      <c r="E42" s="37">
        <f t="shared" ref="E42:N42" si="19">RANK(E40,E$50:E$52)</f>
        <v>1</v>
      </c>
      <c r="F42" s="37">
        <f t="shared" si="19"/>
        <v>1</v>
      </c>
      <c r="G42" s="37">
        <f t="shared" si="19"/>
        <v>1</v>
      </c>
      <c r="H42" s="37">
        <f t="shared" si="19"/>
        <v>1</v>
      </c>
      <c r="I42" s="37">
        <f t="shared" si="19"/>
        <v>1</v>
      </c>
      <c r="J42" s="37">
        <f t="shared" si="19"/>
        <v>1</v>
      </c>
      <c r="K42" s="37">
        <f t="shared" si="19"/>
        <v>1</v>
      </c>
      <c r="L42" s="37">
        <f t="shared" si="19"/>
        <v>1</v>
      </c>
      <c r="M42" s="37">
        <f t="shared" si="19"/>
        <v>1</v>
      </c>
      <c r="N42" s="37">
        <f t="shared" si="19"/>
        <v>1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0</v>
      </c>
      <c r="E44" s="41">
        <f t="shared" si="20"/>
        <v>0</v>
      </c>
      <c r="F44" s="41">
        <f t="shared" si="20"/>
        <v>0</v>
      </c>
      <c r="G44" s="41">
        <f t="shared" si="20"/>
        <v>0</v>
      </c>
      <c r="H44" s="41">
        <f t="shared" si="20"/>
        <v>0</v>
      </c>
      <c r="I44" s="41">
        <f t="shared" si="20"/>
        <v>0</v>
      </c>
      <c r="J44" s="41">
        <f t="shared" si="20"/>
        <v>0</v>
      </c>
      <c r="K44" s="41">
        <f t="shared" si="20"/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0</v>
      </c>
      <c r="E51" s="39">
        <f t="shared" ref="E51:N51" si="22">E36</f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39">
        <f t="shared" si="22"/>
        <v>0</v>
      </c>
      <c r="L51" s="39">
        <f t="shared" si="22"/>
        <v>0</v>
      </c>
      <c r="M51" s="39">
        <f t="shared" si="22"/>
        <v>0</v>
      </c>
      <c r="N51" s="44">
        <f t="shared" si="22"/>
        <v>0</v>
      </c>
    </row>
    <row r="52" spans="1:14" x14ac:dyDescent="0.25">
      <c r="A52" s="39"/>
      <c r="B52" s="39"/>
      <c r="C52" s="39"/>
      <c r="D52" s="39">
        <f>D40</f>
        <v>0</v>
      </c>
      <c r="E52" s="39">
        <f t="shared" ref="E52:N52" si="23">E40</f>
        <v>0</v>
      </c>
      <c r="F52" s="39">
        <f t="shared" si="23"/>
        <v>0</v>
      </c>
      <c r="G52" s="39">
        <f t="shared" si="23"/>
        <v>0</v>
      </c>
      <c r="H52" s="39">
        <f t="shared" si="23"/>
        <v>0</v>
      </c>
      <c r="I52" s="39">
        <f t="shared" si="23"/>
        <v>0</v>
      </c>
      <c r="J52" s="39">
        <f t="shared" si="23"/>
        <v>0</v>
      </c>
      <c r="K52" s="39">
        <f t="shared" si="23"/>
        <v>0</v>
      </c>
      <c r="L52" s="39">
        <f t="shared" si="23"/>
        <v>0</v>
      </c>
      <c r="M52" s="39">
        <f t="shared" si="23"/>
        <v>0</v>
      </c>
      <c r="N52" s="44">
        <f t="shared" si="23"/>
        <v>0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33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33</v>
      </c>
    </row>
    <row r="9" spans="1:14" ht="14.45" customHeight="1" x14ac:dyDescent="0.25">
      <c r="A9" s="4" t="s">
        <v>15</v>
      </c>
      <c r="B9" s="3"/>
      <c r="D9">
        <f>SUM(January:December!D9)</f>
        <v>245</v>
      </c>
      <c r="E9">
        <f>SUM(January:December!E9)</f>
        <v>40</v>
      </c>
      <c r="F9">
        <f>SUM(January:December!F9)</f>
        <v>17</v>
      </c>
      <c r="G9">
        <f>SUM(January:December!G9)</f>
        <v>11</v>
      </c>
      <c r="H9">
        <f>SUM(January:December!H9)</f>
        <v>0</v>
      </c>
      <c r="I9">
        <f>SUM(January:December!I9)</f>
        <v>0</v>
      </c>
      <c r="J9">
        <f>SUM(January:December!J9)</f>
        <v>0</v>
      </c>
      <c r="K9">
        <f>SUM(January:December!K9)</f>
        <v>1</v>
      </c>
      <c r="L9">
        <f>SUM(January:December!L9)</f>
        <v>2</v>
      </c>
      <c r="M9" s="2">
        <f>SUM(I9:L9)</f>
        <v>3</v>
      </c>
      <c r="N9" s="2">
        <f>SUM(D9:L9)</f>
        <v>316</v>
      </c>
    </row>
    <row r="10" spans="1:14" ht="14.45" customHeight="1" x14ac:dyDescent="0.25">
      <c r="A10" s="5" t="s">
        <v>16</v>
      </c>
      <c r="B10" s="5"/>
      <c r="D10" s="9">
        <f>SUM(D8:D9)</f>
        <v>245</v>
      </c>
      <c r="E10" s="9">
        <f t="shared" ref="E10:L10" si="0">SUM(E8:E9)</f>
        <v>40</v>
      </c>
      <c r="F10" s="9">
        <f t="shared" si="0"/>
        <v>17</v>
      </c>
      <c r="G10" s="9">
        <f t="shared" si="0"/>
        <v>11</v>
      </c>
      <c r="H10" s="9">
        <f t="shared" si="0"/>
        <v>33</v>
      </c>
      <c r="I10" s="9">
        <f t="shared" si="0"/>
        <v>0</v>
      </c>
      <c r="J10" s="9">
        <f t="shared" si="0"/>
        <v>0</v>
      </c>
      <c r="K10" s="9">
        <f t="shared" si="0"/>
        <v>1</v>
      </c>
      <c r="L10" s="9">
        <f t="shared" si="0"/>
        <v>2</v>
      </c>
      <c r="M10" s="9">
        <f>SUM(M8:M9)</f>
        <v>3</v>
      </c>
      <c r="N10" s="9">
        <f>SUM(N8:N9)</f>
        <v>349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306</v>
      </c>
      <c r="E15">
        <f>SUM(January:December!E15)</f>
        <v>193</v>
      </c>
      <c r="F15">
        <f>SUM(January:December!F15)</f>
        <v>119</v>
      </c>
      <c r="G15">
        <f>SUM(January:December!G15)</f>
        <v>187</v>
      </c>
      <c r="H15">
        <f>SUM(January:December!H15)</f>
        <v>538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1343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1010</v>
      </c>
      <c r="J16">
        <f>SUM(January:December!J16)</f>
        <v>459</v>
      </c>
      <c r="K16">
        <f>SUM(January:December!K16)</f>
        <v>406</v>
      </c>
      <c r="L16">
        <f>SUM(January:December!L16)</f>
        <v>52</v>
      </c>
      <c r="M16" s="2">
        <f t="shared" ref="M16" si="6">SUM(I16:L16)</f>
        <v>1927</v>
      </c>
      <c r="N16" s="2">
        <f t="shared" ref="N16" si="7">SUM(D16:L16)</f>
        <v>1927</v>
      </c>
    </row>
    <row r="17" spans="1:14" x14ac:dyDescent="0.25">
      <c r="A17" s="5" t="s">
        <v>20</v>
      </c>
      <c r="B17" s="6"/>
      <c r="D17" s="9">
        <f>SUM(D15:D16)</f>
        <v>306</v>
      </c>
      <c r="E17" s="9">
        <f t="shared" ref="E17:N17" si="8">SUM(E15:E16)</f>
        <v>193</v>
      </c>
      <c r="F17" s="9">
        <f t="shared" si="8"/>
        <v>119</v>
      </c>
      <c r="G17" s="9">
        <f t="shared" si="8"/>
        <v>187</v>
      </c>
      <c r="H17" s="9">
        <f t="shared" si="8"/>
        <v>538</v>
      </c>
      <c r="I17" s="9">
        <f t="shared" si="8"/>
        <v>1010</v>
      </c>
      <c r="J17" s="9">
        <f t="shared" si="8"/>
        <v>459</v>
      </c>
      <c r="K17" s="9">
        <f t="shared" si="8"/>
        <v>406</v>
      </c>
      <c r="L17" s="9">
        <f t="shared" si="8"/>
        <v>52</v>
      </c>
      <c r="M17" s="9">
        <f t="shared" si="8"/>
        <v>1927</v>
      </c>
      <c r="N17" s="9">
        <f t="shared" si="8"/>
        <v>3270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380</v>
      </c>
      <c r="E19">
        <f>SUM(January:December!E19)</f>
        <v>319</v>
      </c>
      <c r="F19">
        <f>SUM(January:December!F19)</f>
        <v>120</v>
      </c>
      <c r="G19">
        <f>SUM(January:December!G19)</f>
        <v>248</v>
      </c>
      <c r="H19">
        <f>SUM(January:December!H19)</f>
        <v>747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1814</v>
      </c>
    </row>
    <row r="20" spans="1:14" x14ac:dyDescent="0.25">
      <c r="A20" s="7" t="s">
        <v>36</v>
      </c>
      <c r="B20" s="14">
        <v>11</v>
      </c>
      <c r="D20">
        <f>SUM(January:December!D20)</f>
        <v>338</v>
      </c>
      <c r="E20">
        <f>SUM(January:December!E20)</f>
        <v>282</v>
      </c>
      <c r="F20">
        <f>SUM(January:December!F20)</f>
        <v>124</v>
      </c>
      <c r="G20">
        <f>SUM(January:December!G20)</f>
        <v>241</v>
      </c>
      <c r="H20">
        <f>SUM(January:December!H20)</f>
        <v>797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1782</v>
      </c>
    </row>
    <row r="21" spans="1:14" x14ac:dyDescent="0.25">
      <c r="A21" s="7" t="s">
        <v>42</v>
      </c>
      <c r="B21" s="14">
        <v>2</v>
      </c>
      <c r="D21">
        <f>SUM(January:December!D21)</f>
        <v>400</v>
      </c>
      <c r="E21">
        <f>SUM(January:December!E21)</f>
        <v>277</v>
      </c>
      <c r="F21">
        <f>SUM(January:December!F21)</f>
        <v>165</v>
      </c>
      <c r="G21">
        <f>SUM(January:December!G21)</f>
        <v>271</v>
      </c>
      <c r="H21">
        <f>SUM(January:December!H21)</f>
        <v>416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1529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1197</v>
      </c>
      <c r="J22">
        <f>SUM(January:December!J22)</f>
        <v>503</v>
      </c>
      <c r="K22">
        <f>SUM(January:December!K22)</f>
        <v>505</v>
      </c>
      <c r="L22">
        <f>SUM(January:December!L22)</f>
        <v>125</v>
      </c>
      <c r="M22" s="2">
        <f t="shared" ref="M22:M27" si="13">SUM(I22:L22)</f>
        <v>2330</v>
      </c>
      <c r="N22" s="2">
        <f t="shared" ref="N22:N27" si="14">SUM(D22:L22)</f>
        <v>2330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316</v>
      </c>
      <c r="F23">
        <f>SUM(January:December!F23)</f>
        <v>150</v>
      </c>
      <c r="G23">
        <f>SUM(January:December!G23)</f>
        <v>285</v>
      </c>
      <c r="H23">
        <f>SUM(January:December!H23)</f>
        <v>669</v>
      </c>
      <c r="I23">
        <f>SUM(January:December!I23)</f>
        <v>1</v>
      </c>
      <c r="J23">
        <f>SUM(January:December!J23)</f>
        <v>0</v>
      </c>
      <c r="K23">
        <f>SUM(January:December!K23)</f>
        <v>1</v>
      </c>
      <c r="L23">
        <f>SUM(January:December!L23)</f>
        <v>0</v>
      </c>
      <c r="M23" s="2">
        <f t="shared" ref="M23" si="15">SUM(I23:L23)</f>
        <v>2</v>
      </c>
      <c r="N23" s="2">
        <f t="shared" ref="N23" si="16">SUM(D23:L23)</f>
        <v>1818</v>
      </c>
    </row>
    <row r="24" spans="1:14" x14ac:dyDescent="0.25">
      <c r="A24" s="4" t="s">
        <v>37</v>
      </c>
      <c r="B24" s="14">
        <v>5</v>
      </c>
      <c r="D24">
        <f>SUM(January:December!D24)</f>
        <v>2</v>
      </c>
      <c r="E24">
        <f>SUM(January:December!E24)</f>
        <v>1</v>
      </c>
      <c r="F24">
        <f>SUM(January:December!F24)</f>
        <v>0</v>
      </c>
      <c r="G24">
        <f>SUM(January:December!G24)</f>
        <v>0</v>
      </c>
      <c r="H24">
        <f>SUM(January:December!H24)</f>
        <v>0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134</v>
      </c>
      <c r="M24" s="2">
        <f t="shared" ref="M24" si="17">SUM(I24:L24)</f>
        <v>2533</v>
      </c>
      <c r="N24" s="2">
        <f t="shared" si="14"/>
        <v>2536</v>
      </c>
    </row>
    <row r="25" spans="1:14" x14ac:dyDescent="0.25">
      <c r="A25" s="4" t="s">
        <v>30</v>
      </c>
      <c r="B25" s="14">
        <v>6</v>
      </c>
      <c r="D25">
        <f>SUM(January:December!D25)</f>
        <v>346</v>
      </c>
      <c r="E25">
        <f>SUM(January:December!E25)</f>
        <v>341</v>
      </c>
      <c r="F25">
        <f>SUM(January:December!F25)</f>
        <v>171</v>
      </c>
      <c r="G25">
        <f>SUM(January:December!G25)</f>
        <v>280</v>
      </c>
      <c r="H25">
        <f>SUM(January:December!H25)</f>
        <v>722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1860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831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1716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2156</v>
      </c>
      <c r="E28" s="9">
        <f t="shared" si="18"/>
        <v>1778</v>
      </c>
      <c r="F28" s="9">
        <f t="shared" si="18"/>
        <v>859</v>
      </c>
      <c r="G28" s="9">
        <f t="shared" si="18"/>
        <v>1545</v>
      </c>
      <c r="H28" s="9">
        <f t="shared" si="18"/>
        <v>4183</v>
      </c>
      <c r="I28" s="9">
        <f t="shared" si="18"/>
        <v>2555</v>
      </c>
      <c r="J28" s="9">
        <f t="shared" si="18"/>
        <v>1014</v>
      </c>
      <c r="K28" s="9">
        <f t="shared" si="18"/>
        <v>1037</v>
      </c>
      <c r="L28" s="9">
        <f t="shared" si="18"/>
        <v>259</v>
      </c>
      <c r="M28" s="9">
        <f t="shared" si="18"/>
        <v>4865</v>
      </c>
      <c r="N28" s="9">
        <f t="shared" si="18"/>
        <v>15386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2462</v>
      </c>
      <c r="E30" s="9">
        <f>SUM(E13+E17+E28)</f>
        <v>1971</v>
      </c>
      <c r="F30" s="9">
        <f>SUM(F13+F17+F28)</f>
        <v>978</v>
      </c>
      <c r="G30" s="9">
        <f>SUM(G13+G17+G28)</f>
        <v>1732</v>
      </c>
      <c r="H30" s="9">
        <f t="shared" ref="H30:M30" si="19">SUM(H10+H13+H17+H28)</f>
        <v>4754</v>
      </c>
      <c r="I30" s="9">
        <f t="shared" si="19"/>
        <v>3565</v>
      </c>
      <c r="J30" s="9">
        <f t="shared" si="19"/>
        <v>1473</v>
      </c>
      <c r="K30" s="9">
        <f t="shared" si="19"/>
        <v>1444</v>
      </c>
      <c r="L30" s="9">
        <f t="shared" si="19"/>
        <v>313</v>
      </c>
      <c r="M30" s="9">
        <f t="shared" si="19"/>
        <v>6795</v>
      </c>
      <c r="N30" s="18">
        <f>SUM(D30:L30)</f>
        <v>18692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153</v>
      </c>
      <c r="E36" s="2">
        <f t="shared" si="23"/>
        <v>96.5</v>
      </c>
      <c r="F36" s="2">
        <f t="shared" si="23"/>
        <v>59.5</v>
      </c>
      <c r="G36" s="2">
        <f t="shared" si="23"/>
        <v>93.5</v>
      </c>
      <c r="H36" s="2">
        <f t="shared" si="23"/>
        <v>269</v>
      </c>
      <c r="I36" s="2">
        <f t="shared" si="23"/>
        <v>505</v>
      </c>
      <c r="J36" s="2">
        <f t="shared" si="23"/>
        <v>229.5</v>
      </c>
      <c r="K36" s="2">
        <f t="shared" si="23"/>
        <v>203</v>
      </c>
      <c r="L36" s="2">
        <f t="shared" si="23"/>
        <v>26</v>
      </c>
      <c r="M36" s="2">
        <f t="shared" si="23"/>
        <v>963.5</v>
      </c>
      <c r="N36" s="11">
        <f t="shared" si="23"/>
        <v>1635</v>
      </c>
    </row>
    <row r="37" spans="1:14" x14ac:dyDescent="0.25">
      <c r="A37" s="8" t="s">
        <v>24</v>
      </c>
      <c r="B37" s="8"/>
      <c r="D37" s="13">
        <f t="shared" ref="D37:N37" si="24">IF(D30&gt;0,D17/D30,0)</f>
        <v>0.12428919577579203</v>
      </c>
      <c r="E37" s="13">
        <f t="shared" si="24"/>
        <v>9.7919837645865038E-2</v>
      </c>
      <c r="F37" s="13">
        <f t="shared" si="24"/>
        <v>0.12167689161554192</v>
      </c>
      <c r="G37" s="13">
        <f t="shared" si="24"/>
        <v>0.10796766743648961</v>
      </c>
      <c r="H37" s="13">
        <f t="shared" si="24"/>
        <v>0.11316785864535128</v>
      </c>
      <c r="I37" s="13">
        <f t="shared" si="24"/>
        <v>0.28330995792426367</v>
      </c>
      <c r="J37" s="13">
        <f t="shared" si="24"/>
        <v>0.31160896130346233</v>
      </c>
      <c r="K37" s="13">
        <f t="shared" si="24"/>
        <v>0.28116343490304707</v>
      </c>
      <c r="L37" s="13">
        <f t="shared" si="24"/>
        <v>0.16613418530351437</v>
      </c>
      <c r="M37" s="13">
        <f t="shared" si="24"/>
        <v>0.28359087564385577</v>
      </c>
      <c r="N37" s="13">
        <f t="shared" si="24"/>
        <v>0.17494115129467153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25">RANK(E36,E$50:E$52)</f>
        <v>2</v>
      </c>
      <c r="F38" s="2">
        <f t="shared" si="25"/>
        <v>2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239.55555555555554</v>
      </c>
      <c r="E40" s="2">
        <f t="shared" si="26"/>
        <v>197.55555555555554</v>
      </c>
      <c r="F40" s="2">
        <f t="shared" si="26"/>
        <v>95.444444444444443</v>
      </c>
      <c r="G40" s="2">
        <f t="shared" si="26"/>
        <v>171.66666666666666</v>
      </c>
      <c r="H40" s="2">
        <f t="shared" si="26"/>
        <v>464.77777777777777</v>
      </c>
      <c r="I40" s="2">
        <f t="shared" si="26"/>
        <v>283.88888888888891</v>
      </c>
      <c r="J40" s="2">
        <f t="shared" si="26"/>
        <v>112.66666666666667</v>
      </c>
      <c r="K40" s="2">
        <f t="shared" si="26"/>
        <v>115.22222222222223</v>
      </c>
      <c r="L40" s="2">
        <f t="shared" si="26"/>
        <v>28.777777777777779</v>
      </c>
      <c r="M40" s="2">
        <f t="shared" si="26"/>
        <v>540.55555555555554</v>
      </c>
      <c r="N40" s="11">
        <f t="shared" si="26"/>
        <v>1709.5555555555557</v>
      </c>
    </row>
    <row r="41" spans="1:14" x14ac:dyDescent="0.25">
      <c r="A41" s="8" t="s">
        <v>24</v>
      </c>
      <c r="B41" s="8"/>
      <c r="D41" s="13">
        <f>IF(D30&gt;0,D28/D30,0)</f>
        <v>0.87571080422420799</v>
      </c>
      <c r="E41" s="13">
        <f t="shared" ref="E41:N41" si="27">IF(E30&gt;0,E28/E30,0)</f>
        <v>0.90208016235413491</v>
      </c>
      <c r="F41" s="13">
        <f t="shared" si="27"/>
        <v>0.87832310838445804</v>
      </c>
      <c r="G41" s="13">
        <f t="shared" si="27"/>
        <v>0.89203233256351044</v>
      </c>
      <c r="H41" s="13">
        <f t="shared" si="27"/>
        <v>0.87989061842658811</v>
      </c>
      <c r="I41" s="13">
        <f t="shared" si="27"/>
        <v>0.71669004207573628</v>
      </c>
      <c r="J41" s="13">
        <f t="shared" si="27"/>
        <v>0.68839103869653773</v>
      </c>
      <c r="K41" s="13">
        <f t="shared" si="27"/>
        <v>0.71814404432132961</v>
      </c>
      <c r="L41" s="13">
        <f t="shared" si="27"/>
        <v>0.82747603833865813</v>
      </c>
      <c r="M41" s="13">
        <f t="shared" si="27"/>
        <v>0.71596762325239149</v>
      </c>
      <c r="N41" s="13">
        <f t="shared" si="27"/>
        <v>0.82313289107639631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8">RANK(E40,E$50:E$52)</f>
        <v>1</v>
      </c>
      <c r="F42" s="2">
        <f t="shared" si="28"/>
        <v>1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205.16666666666666</v>
      </c>
      <c r="E44" s="11">
        <f t="shared" si="29"/>
        <v>164.25</v>
      </c>
      <c r="F44" s="11">
        <f t="shared" si="29"/>
        <v>81.5</v>
      </c>
      <c r="G44" s="11">
        <f t="shared" si="29"/>
        <v>144.33333333333334</v>
      </c>
      <c r="H44" s="11">
        <f t="shared" si="29"/>
        <v>396.16666666666669</v>
      </c>
      <c r="I44" s="11">
        <f t="shared" si="29"/>
        <v>297.08333333333331</v>
      </c>
      <c r="J44" s="11">
        <f t="shared" si="29"/>
        <v>122.75</v>
      </c>
      <c r="K44" s="11">
        <f t="shared" si="29"/>
        <v>120.33333333333333</v>
      </c>
      <c r="L44" s="11">
        <f t="shared" si="29"/>
        <v>26.083333333333332</v>
      </c>
      <c r="M44" s="11">
        <f t="shared" si="29"/>
        <v>566.25</v>
      </c>
      <c r="N44" s="11">
        <f t="shared" si="29"/>
        <v>1557.6666666666667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153</v>
      </c>
      <c r="E51">
        <f t="shared" ref="E51:N51" si="31">E36</f>
        <v>96.5</v>
      </c>
      <c r="F51">
        <f t="shared" si="31"/>
        <v>59.5</v>
      </c>
      <c r="G51">
        <f t="shared" si="31"/>
        <v>93.5</v>
      </c>
      <c r="H51">
        <f t="shared" si="31"/>
        <v>269</v>
      </c>
      <c r="I51">
        <f t="shared" si="31"/>
        <v>505</v>
      </c>
      <c r="J51">
        <f t="shared" si="31"/>
        <v>229.5</v>
      </c>
      <c r="K51">
        <f t="shared" si="31"/>
        <v>203</v>
      </c>
      <c r="L51">
        <f t="shared" si="31"/>
        <v>26</v>
      </c>
      <c r="M51">
        <f t="shared" si="31"/>
        <v>963.5</v>
      </c>
      <c r="N51" s="10">
        <f t="shared" si="31"/>
        <v>1635</v>
      </c>
    </row>
    <row r="52" spans="1:14" x14ac:dyDescent="0.25">
      <c r="D52">
        <f>D40</f>
        <v>239.55555555555554</v>
      </c>
      <c r="E52">
        <f t="shared" ref="E52:N52" si="32">E40</f>
        <v>197.55555555555554</v>
      </c>
      <c r="F52">
        <f t="shared" si="32"/>
        <v>95.444444444444443</v>
      </c>
      <c r="G52">
        <f t="shared" si="32"/>
        <v>171.66666666666666</v>
      </c>
      <c r="H52">
        <f t="shared" si="32"/>
        <v>464.77777777777777</v>
      </c>
      <c r="I52">
        <f t="shared" si="32"/>
        <v>283.88888888888891</v>
      </c>
      <c r="J52">
        <f t="shared" si="32"/>
        <v>112.66666666666667</v>
      </c>
      <c r="K52">
        <f t="shared" si="32"/>
        <v>115.22222222222223</v>
      </c>
      <c r="L52">
        <f t="shared" si="32"/>
        <v>28.777777777777779</v>
      </c>
      <c r="M52">
        <f t="shared" si="32"/>
        <v>540.55555555555554</v>
      </c>
      <c r="N52" s="10">
        <f t="shared" si="32"/>
        <v>1709.5555555555557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M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>SUM(D22:M22)</f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2024-07-22T19:52:54Z</dcterms:modified>
</cp:coreProperties>
</file>