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4" i="12" l="1"/>
  <c r="M24" i="12"/>
  <c r="H29" i="11" l="1"/>
  <c r="N12" i="11"/>
  <c r="L15" i="11"/>
  <c r="J15" i="11"/>
  <c r="I15" i="11"/>
  <c r="H15" i="11"/>
  <c r="G15" i="11"/>
  <c r="F15" i="11"/>
  <c r="E15" i="11"/>
  <c r="D15" i="11"/>
  <c r="M7" i="10" l="1"/>
  <c r="M10" i="10"/>
  <c r="M25" i="10"/>
  <c r="M26" i="10"/>
  <c r="M18" i="10"/>
  <c r="N12" i="10"/>
  <c r="N14" i="10"/>
  <c r="M14" i="10"/>
  <c r="N26" i="8" l="1"/>
  <c r="N15" i="7" l="1"/>
  <c r="N7" i="6" l="1"/>
  <c r="H19" i="6"/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41" i="12"/>
  <c r="K29" i="12"/>
  <c r="K41" i="12" s="1"/>
  <c r="J29" i="12"/>
  <c r="J41" i="12" s="1"/>
  <c r="I29" i="12"/>
  <c r="I41" i="12" s="1"/>
  <c r="H29" i="12"/>
  <c r="H41" i="12" s="1"/>
  <c r="G29" i="12"/>
  <c r="G41" i="12" s="1"/>
  <c r="F29" i="12"/>
  <c r="F41" i="12" s="1"/>
  <c r="E29" i="12"/>
  <c r="E41" i="12" s="1"/>
  <c r="D29" i="12"/>
  <c r="D41" i="12" s="1"/>
  <c r="N28" i="12"/>
  <c r="M28" i="12"/>
  <c r="N27" i="12"/>
  <c r="M27" i="12"/>
  <c r="N26" i="12"/>
  <c r="M26" i="12"/>
  <c r="N25" i="12"/>
  <c r="M25" i="12"/>
  <c r="N22" i="12"/>
  <c r="M22" i="12"/>
  <c r="N21" i="12"/>
  <c r="M21" i="12"/>
  <c r="L19" i="12"/>
  <c r="L37" i="12" s="1"/>
  <c r="K19" i="12"/>
  <c r="K37" i="12" s="1"/>
  <c r="J19" i="12"/>
  <c r="J37" i="12" s="1"/>
  <c r="I19" i="12"/>
  <c r="I37" i="12" s="1"/>
  <c r="I52" i="12" s="1"/>
  <c r="H19" i="12"/>
  <c r="H37" i="12" s="1"/>
  <c r="G19" i="12"/>
  <c r="G37" i="12" s="1"/>
  <c r="F19" i="12"/>
  <c r="F37" i="12" s="1"/>
  <c r="E19" i="12"/>
  <c r="E37" i="12" s="1"/>
  <c r="E52" i="12" s="1"/>
  <c r="D19" i="12"/>
  <c r="D37" i="12" s="1"/>
  <c r="N18" i="12"/>
  <c r="M18" i="12"/>
  <c r="N17" i="12"/>
  <c r="L15" i="12"/>
  <c r="L33" i="12" s="1"/>
  <c r="K15" i="12"/>
  <c r="J15" i="12"/>
  <c r="J33" i="12" s="1"/>
  <c r="I15" i="12"/>
  <c r="H15" i="12"/>
  <c r="H33" i="12" s="1"/>
  <c r="G15" i="12"/>
  <c r="F15" i="12"/>
  <c r="F33" i="12" s="1"/>
  <c r="E15" i="12"/>
  <c r="D15" i="12"/>
  <c r="D33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9" i="11"/>
  <c r="L41" i="11" s="1"/>
  <c r="K29" i="11"/>
  <c r="K41" i="11" s="1"/>
  <c r="J29" i="11"/>
  <c r="J41" i="11" s="1"/>
  <c r="I29" i="11"/>
  <c r="I41" i="11" s="1"/>
  <c r="H41" i="11"/>
  <c r="G29" i="11"/>
  <c r="G41" i="11" s="1"/>
  <c r="F29" i="11"/>
  <c r="F41" i="11" s="1"/>
  <c r="E29" i="11"/>
  <c r="E41" i="11" s="1"/>
  <c r="D29" i="11"/>
  <c r="D41" i="11" s="1"/>
  <c r="N28" i="11"/>
  <c r="M28" i="11"/>
  <c r="N27" i="11"/>
  <c r="M27" i="11"/>
  <c r="N26" i="11"/>
  <c r="M26" i="11"/>
  <c r="N25" i="11"/>
  <c r="M25" i="11"/>
  <c r="N22" i="11"/>
  <c r="M22" i="11"/>
  <c r="N21" i="11"/>
  <c r="M21" i="11"/>
  <c r="L37" i="11"/>
  <c r="K19" i="11"/>
  <c r="K37" i="11" s="1"/>
  <c r="J19" i="11"/>
  <c r="J37" i="11" s="1"/>
  <c r="I19" i="11"/>
  <c r="I37" i="11" s="1"/>
  <c r="H19" i="11"/>
  <c r="H37" i="11" s="1"/>
  <c r="G19" i="11"/>
  <c r="G37" i="11" s="1"/>
  <c r="F19" i="11"/>
  <c r="F37" i="11" s="1"/>
  <c r="E19" i="11"/>
  <c r="E37" i="11" s="1"/>
  <c r="D19" i="11"/>
  <c r="D37" i="11" s="1"/>
  <c r="N18" i="11"/>
  <c r="M18" i="11"/>
  <c r="N17" i="11"/>
  <c r="M17" i="11"/>
  <c r="K15" i="11"/>
  <c r="J33" i="11"/>
  <c r="F33" i="11"/>
  <c r="N13" i="11"/>
  <c r="M13" i="11"/>
  <c r="M11" i="11"/>
  <c r="N10" i="11"/>
  <c r="M10" i="11"/>
  <c r="L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N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N17" i="10"/>
  <c r="M17" i="10"/>
  <c r="L32" i="10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0" i="10"/>
  <c r="L8" i="10"/>
  <c r="K8" i="10"/>
  <c r="J8" i="10"/>
  <c r="I8" i="10"/>
  <c r="H8" i="10"/>
  <c r="G8" i="10"/>
  <c r="F8" i="10"/>
  <c r="E8" i="10"/>
  <c r="D8" i="10"/>
  <c r="N7" i="10"/>
  <c r="N8" i="10" s="1"/>
  <c r="M8" i="10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36" i="6"/>
  <c r="G19" i="6"/>
  <c r="G36" i="6" s="1"/>
  <c r="F19" i="6"/>
  <c r="F36" i="6" s="1"/>
  <c r="E19" i="6"/>
  <c r="E36" i="6" s="1"/>
  <c r="E51" i="6" s="1"/>
  <c r="D19" i="6"/>
  <c r="D36" i="6" s="1"/>
  <c r="N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8" i="6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1" i="12" l="1"/>
  <c r="E38" i="12" s="1"/>
  <c r="I31" i="12"/>
  <c r="I45" i="12" s="1"/>
  <c r="N29" i="12"/>
  <c r="N41" i="12" s="1"/>
  <c r="N53" i="12" s="1"/>
  <c r="N19" i="9"/>
  <c r="N36" i="9" s="1"/>
  <c r="N51" i="9" s="1"/>
  <c r="H30" i="3"/>
  <c r="H37" i="3" s="1"/>
  <c r="M29" i="12"/>
  <c r="M41" i="12" s="1"/>
  <c r="M28" i="1"/>
  <c r="I30" i="7"/>
  <c r="I41" i="7" s="1"/>
  <c r="M15" i="12"/>
  <c r="M33" i="12" s="1"/>
  <c r="M19" i="11"/>
  <c r="M37" i="11" s="1"/>
  <c r="M52" i="11" s="1"/>
  <c r="N15" i="11"/>
  <c r="N33" i="11" s="1"/>
  <c r="D31" i="11"/>
  <c r="D38" i="11" s="1"/>
  <c r="H31" i="11"/>
  <c r="H34" i="11" s="1"/>
  <c r="L31" i="11"/>
  <c r="L42" i="11" s="1"/>
  <c r="E31" i="11"/>
  <c r="E34" i="11" s="1"/>
  <c r="I31" i="11"/>
  <c r="I45" i="11" s="1"/>
  <c r="M29" i="11"/>
  <c r="M41" i="11" s="1"/>
  <c r="M53" i="11" s="1"/>
  <c r="N29" i="11"/>
  <c r="N41" i="11" s="1"/>
  <c r="N53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3" i="11" s="1"/>
  <c r="F31" i="11"/>
  <c r="F38" i="11" s="1"/>
  <c r="E30" i="9"/>
  <c r="E44" i="9" s="1"/>
  <c r="M15" i="10"/>
  <c r="M32" i="10" s="1"/>
  <c r="N28" i="10"/>
  <c r="N40" i="10" s="1"/>
  <c r="N52" i="10" s="1"/>
  <c r="J31" i="11"/>
  <c r="J38" i="11" s="1"/>
  <c r="N19" i="12"/>
  <c r="N37" i="12" s="1"/>
  <c r="N52" i="12" s="1"/>
  <c r="M15" i="6"/>
  <c r="M32" i="6" s="1"/>
  <c r="N15" i="10"/>
  <c r="N32" i="10" s="1"/>
  <c r="N19" i="10"/>
  <c r="N36" i="10" s="1"/>
  <c r="N51" i="10" s="1"/>
  <c r="N19" i="11"/>
  <c r="N37" i="11" s="1"/>
  <c r="N52" i="11" s="1"/>
  <c r="M19" i="12"/>
  <c r="M37" i="12" s="1"/>
  <c r="M52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32" i="7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3" i="12" s="1"/>
  <c r="N24" i="13"/>
  <c r="N22" i="13"/>
  <c r="F52" i="12"/>
  <c r="D51" i="12"/>
  <c r="J52" i="12"/>
  <c r="I53" i="12"/>
  <c r="H51" i="12"/>
  <c r="F53" i="12"/>
  <c r="E42" i="12"/>
  <c r="I38" i="12"/>
  <c r="D52" i="12"/>
  <c r="H52" i="12"/>
  <c r="L52" i="12"/>
  <c r="G53" i="12"/>
  <c r="K53" i="12"/>
  <c r="F51" i="12"/>
  <c r="J51" i="12"/>
  <c r="M53" i="12"/>
  <c r="D53" i="12"/>
  <c r="H53" i="12"/>
  <c r="L53" i="12"/>
  <c r="E53" i="12"/>
  <c r="L51" i="12"/>
  <c r="G52" i="12"/>
  <c r="K52" i="12"/>
  <c r="J53" i="12"/>
  <c r="F31" i="12"/>
  <c r="F34" i="12" s="1"/>
  <c r="J31" i="12"/>
  <c r="J34" i="12" s="1"/>
  <c r="G33" i="12"/>
  <c r="K33" i="12"/>
  <c r="G31" i="12"/>
  <c r="G34" i="12" s="1"/>
  <c r="K31" i="12"/>
  <c r="K34" i="12" s="1"/>
  <c r="D31" i="12"/>
  <c r="H31" i="12"/>
  <c r="L31" i="12"/>
  <c r="E33" i="12"/>
  <c r="I33" i="12"/>
  <c r="K52" i="11"/>
  <c r="D52" i="11"/>
  <c r="H52" i="11"/>
  <c r="L52" i="11"/>
  <c r="G53" i="11"/>
  <c r="K53" i="11"/>
  <c r="G52" i="11"/>
  <c r="J53" i="11"/>
  <c r="F51" i="11"/>
  <c r="J51" i="11"/>
  <c r="E52" i="11"/>
  <c r="I52" i="11"/>
  <c r="D53" i="11"/>
  <c r="H53" i="11"/>
  <c r="L53" i="11"/>
  <c r="F53" i="11"/>
  <c r="E53" i="11"/>
  <c r="I53" i="11"/>
  <c r="G33" i="11"/>
  <c r="K33" i="11"/>
  <c r="F52" i="11"/>
  <c r="J52" i="11"/>
  <c r="G31" i="11"/>
  <c r="K31" i="11"/>
  <c r="K34" i="11" s="1"/>
  <c r="D33" i="11"/>
  <c r="H33" i="11"/>
  <c r="L33" i="11"/>
  <c r="E33" i="11"/>
  <c r="I33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I34" i="12" l="1"/>
  <c r="E34" i="12"/>
  <c r="E45" i="12"/>
  <c r="L35" i="12"/>
  <c r="H39" i="12"/>
  <c r="I42" i="12"/>
  <c r="E41" i="10"/>
  <c r="H34" i="6"/>
  <c r="D39" i="12"/>
  <c r="J43" i="12"/>
  <c r="F43" i="12"/>
  <c r="D35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1" i="12"/>
  <c r="M42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5" i="11"/>
  <c r="L34" i="11"/>
  <c r="J34" i="11"/>
  <c r="J42" i="11"/>
  <c r="J45" i="11"/>
  <c r="I34" i="11"/>
  <c r="I38" i="11"/>
  <c r="I42" i="11"/>
  <c r="H45" i="11"/>
  <c r="H38" i="11"/>
  <c r="H42" i="11"/>
  <c r="F45" i="11"/>
  <c r="F34" i="11"/>
  <c r="F42" i="11"/>
  <c r="D34" i="11"/>
  <c r="D45" i="11"/>
  <c r="D42" i="11"/>
  <c r="F39" i="11"/>
  <c r="L38" i="11"/>
  <c r="M31" i="11"/>
  <c r="M34" i="11" s="1"/>
  <c r="E45" i="11"/>
  <c r="J35" i="11"/>
  <c r="E38" i="11"/>
  <c r="E42" i="11"/>
  <c r="J42" i="10"/>
  <c r="M30" i="10"/>
  <c r="M44" i="10" s="1"/>
  <c r="I33" i="10"/>
  <c r="E33" i="10"/>
  <c r="E37" i="10"/>
  <c r="H38" i="10"/>
  <c r="I37" i="10"/>
  <c r="H42" i="10"/>
  <c r="D34" i="3"/>
  <c r="F34" i="9"/>
  <c r="J43" i="11"/>
  <c r="J35" i="12"/>
  <c r="H34" i="10"/>
  <c r="L43" i="12"/>
  <c r="H35" i="12"/>
  <c r="D42" i="10"/>
  <c r="F38" i="10"/>
  <c r="J39" i="11"/>
  <c r="L39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2" i="12"/>
  <c r="L38" i="12"/>
  <c r="L45" i="12"/>
  <c r="L34" i="12"/>
  <c r="G45" i="12"/>
  <c r="G42" i="12"/>
  <c r="G38" i="12"/>
  <c r="F38" i="12"/>
  <c r="F45" i="12"/>
  <c r="F42" i="12"/>
  <c r="H43" i="12"/>
  <c r="F35" i="12"/>
  <c r="J39" i="12"/>
  <c r="H42" i="12"/>
  <c r="H38" i="12"/>
  <c r="H45" i="12"/>
  <c r="H34" i="12"/>
  <c r="K51" i="12"/>
  <c r="K35" i="12" s="1"/>
  <c r="F39" i="12"/>
  <c r="I51" i="12"/>
  <c r="I35" i="12" s="1"/>
  <c r="D42" i="12"/>
  <c r="D38" i="12"/>
  <c r="D45" i="12"/>
  <c r="D34" i="12"/>
  <c r="N31" i="12"/>
  <c r="G51" i="12"/>
  <c r="G35" i="12" s="1"/>
  <c r="D43" i="12"/>
  <c r="E51" i="12"/>
  <c r="E35" i="12"/>
  <c r="K45" i="12"/>
  <c r="K42" i="12"/>
  <c r="K38" i="12"/>
  <c r="J38" i="12"/>
  <c r="J45" i="12"/>
  <c r="J42" i="12"/>
  <c r="M51" i="12"/>
  <c r="M35" i="12" s="1"/>
  <c r="N51" i="12"/>
  <c r="N35" i="12" s="1"/>
  <c r="N51" i="11"/>
  <c r="N35" i="11" s="1"/>
  <c r="I51" i="11"/>
  <c r="I35" i="11" s="1"/>
  <c r="L51" i="11"/>
  <c r="L35" i="11" s="1"/>
  <c r="G45" i="11"/>
  <c r="G42" i="11"/>
  <c r="G38" i="11"/>
  <c r="F43" i="11"/>
  <c r="M51" i="11"/>
  <c r="K45" i="11"/>
  <c r="K42" i="11"/>
  <c r="K38" i="11"/>
  <c r="E51" i="11"/>
  <c r="H51" i="11"/>
  <c r="H35" i="11" s="1"/>
  <c r="K51" i="11"/>
  <c r="G34" i="11"/>
  <c r="F35" i="11"/>
  <c r="D51" i="11"/>
  <c r="D35" i="11" s="1"/>
  <c r="G51" i="11"/>
  <c r="G35" i="11" s="1"/>
  <c r="N31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5" i="12" l="1"/>
  <c r="M38" i="12"/>
  <c r="M34" i="12"/>
  <c r="H27" i="13"/>
  <c r="M37" i="9"/>
  <c r="M41" i="9"/>
  <c r="M41" i="2"/>
  <c r="M38" i="11"/>
  <c r="M42" i="11"/>
  <c r="M45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8" i="12"/>
  <c r="N45" i="12"/>
  <c r="N42" i="12"/>
  <c r="N34" i="12"/>
  <c r="N43" i="12"/>
  <c r="N39" i="12"/>
  <c r="I43" i="12"/>
  <c r="I39" i="12"/>
  <c r="M39" i="12"/>
  <c r="M43" i="12"/>
  <c r="E43" i="12"/>
  <c r="E39" i="12"/>
  <c r="G43" i="12"/>
  <c r="G39" i="12"/>
  <c r="K43" i="12"/>
  <c r="K39" i="12"/>
  <c r="M39" i="11"/>
  <c r="M43" i="11"/>
  <c r="K39" i="11"/>
  <c r="K43" i="11"/>
  <c r="E43" i="11"/>
  <c r="E39" i="11"/>
  <c r="M35" i="11"/>
  <c r="D43" i="11"/>
  <c r="D39" i="11"/>
  <c r="H39" i="11"/>
  <c r="H43" i="11"/>
  <c r="N38" i="11"/>
  <c r="N45" i="11"/>
  <c r="N42" i="11"/>
  <c r="N34" i="11"/>
  <c r="I43" i="11"/>
  <c r="I39" i="11"/>
  <c r="G43" i="11"/>
  <c r="G39" i="11"/>
  <c r="K35" i="11"/>
  <c r="E35" i="11"/>
  <c r="L39" i="11"/>
  <c r="L43" i="11"/>
  <c r="N39" i="11"/>
  <c r="N43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<sst xmlns="http://schemas.openxmlformats.org/spreadsheetml/2006/main" count="586" uniqueCount="43">
  <si>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</si>
  <si>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</si>
  <si>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</si>
  <si>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</si>
  <si>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</si>
  <si>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</si>
  <si>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</si>
  <si>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</si>
  <si>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</si>
  <si>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</si>
  <si>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</si>
  <si>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</si>
  <si>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</si>
  <si>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</si>
  <si>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</si>
  <si>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</si>
  <si>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</si>
  <si>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</si>
  <si>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</si>
  <si>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</si>
  <si>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</si>
  <si>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</si>
  <si>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</si>
  <si>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</si>
  <si>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</si>
  <si>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</si>
  <si>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</si>
  <si>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</si>
  <si>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</si>
  <si>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</si>
  <si>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</si>
  <si>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</si>
  <si>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</si>
  <si>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</si>
  <si>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</si>
  <si>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</si>
  <si>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</si>
  <si>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</si>
  <si>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</si>
  <si>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</si>
  <si>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</si>
  <si>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</si>
  <si>
    <t xml:space="preserve">Presiding Judge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</si>
</sst>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activeCell="L16" sqref="L16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15</v>
      </c>
      <c r="E7">
        <v>3</v>
      </c>
      <c r="F7">
        <v>1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20</v>
      </c>
    </row>
    <row r="8" spans="1:14" x14ac:dyDescent="0.25">
      <c r="A8" s="5" t="s">
        <v>16</v>
      </c>
      <c r="B8" s="5"/>
      <c r="D8" s="9">
        <f>D7</f>
        <v>15</v>
      </c>
      <c r="E8" s="9">
        <f t="shared" ref="E8:N8" si="0">E7</f>
        <v>3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20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84</v>
      </c>
      <c r="E10">
        <v>59</v>
      </c>
      <c r="F10">
        <v>27</v>
      </c>
      <c r="G10">
        <v>12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>SUM(I10:L10)</f>
        <v>0</v>
      </c>
      <c r="N10" s="2">
        <f t="shared" ref="N10:N14" si="1">SUM(D10:L10)</f>
        <v>190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7</v>
      </c>
      <c r="M11" s="2">
        <v>7</v>
      </c>
      <c r="N11" s="2">
        <f t="shared" ref="N11:N13" si="2">SUM(D11:L11)</f>
        <v>7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v>12</v>
      </c>
      <c r="N12" s="2">
        <f t="shared" si="2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</v>
      </c>
      <c r="M13" s="2">
        <v>8</v>
      </c>
      <c r="N13" s="2">
        <f t="shared" si="2"/>
        <v>8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ref="M14" si="3">SUM(I14:L14)</f>
        <v>0</v>
      </c>
      <c r="N14" s="2">
        <f t="shared" si="1"/>
        <v>0</v>
      </c>
    </row>
    <row r="15" spans="1:14" x14ac:dyDescent="0.25">
      <c r="A15" s="5" t="s">
        <v>19</v>
      </c>
      <c r="B15" s="6"/>
      <c r="D15" s="9">
        <f t="shared" ref="D15:N15" si="4">SUM(D10:D14)</f>
        <v>84</v>
      </c>
      <c r="E15" s="9">
        <f t="shared" si="4"/>
        <v>59</v>
      </c>
      <c r="F15" s="9">
        <f t="shared" si="4"/>
        <v>27</v>
      </c>
      <c r="G15" s="9">
        <f t="shared" si="4"/>
        <v>12</v>
      </c>
      <c r="H15" s="9">
        <f t="shared" si="4"/>
        <v>8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v>27</v>
      </c>
      <c r="M15" s="9">
        <f t="shared" si="4"/>
        <v>27</v>
      </c>
      <c r="N15" s="9">
        <f t="shared" si="4"/>
        <v>217</v>
      </c>
    </row>
    <row r="16" spans="1:14" x14ac:dyDescent="0.25">
      <c r="A16" s="3"/>
      <c r="B16" s="15"/>
    </row>
    <row r="17" spans="1:24" x14ac:dyDescent="0.25">
      <c r="A17" s="4" t="s">
        <v>23</v>
      </c>
      <c r="B17" s="14">
        <v>1</v>
      </c>
      <c r="D17">
        <v>80</v>
      </c>
      <c r="E17">
        <v>63</v>
      </c>
      <c r="F17">
        <v>15</v>
      </c>
      <c r="G17">
        <v>16</v>
      </c>
      <c r="H17">
        <v>2</v>
      </c>
      <c r="I17">
        <v>0</v>
      </c>
      <c r="J17">
        <v>0</v>
      </c>
      <c r="K17">
        <v>0</v>
      </c>
      <c r="L17">
        <v>0</v>
      </c>
      <c r="M17" s="2">
        <f t="shared" ref="M17:M18" si="5">SUM(I17:L17)</f>
        <v>0</v>
      </c>
      <c r="N17" s="2">
        <f t="shared" ref="N17:N18" si="6">SUM(D17:L17)</f>
        <v>176</v>
      </c>
    </row>
    <row r="18" spans="1:2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120</v>
      </c>
      <c r="K18">
        <v>106</v>
      </c>
      <c r="L18">
        <v>21</v>
      </c>
      <c r="M18" s="2">
        <f t="shared" si="5"/>
        <v>436</v>
      </c>
      <c r="N18" s="2">
        <f t="shared" si="6"/>
        <v>436</v>
      </c>
    </row>
    <row r="19" spans="1:24" x14ac:dyDescent="0.25">
      <c r="A19" s="5" t="s">
        <v>21</v>
      </c>
      <c r="B19" s="6"/>
      <c r="D19" s="9">
        <f>SUM(D17:D18)</f>
        <v>80</v>
      </c>
      <c r="E19" s="9">
        <f>SUM(E17:E18)</f>
        <v>63</v>
      </c>
      <c r="F19" s="9">
        <f t="shared" ref="F19:N19" si="7">SUM(F17:F18)</f>
        <v>15</v>
      </c>
      <c r="G19" s="9">
        <f t="shared" si="7"/>
        <v>16</v>
      </c>
      <c r="H19" s="9">
        <f t="shared" si="7"/>
        <v>2</v>
      </c>
      <c r="I19" s="9">
        <f t="shared" si="7"/>
        <v>189</v>
      </c>
      <c r="J19" s="9">
        <f t="shared" si="7"/>
        <v>120</v>
      </c>
      <c r="K19" s="9">
        <f t="shared" si="7"/>
        <v>106</v>
      </c>
      <c r="L19" s="9">
        <f t="shared" si="7"/>
        <v>21</v>
      </c>
      <c r="M19" s="9">
        <f t="shared" si="7"/>
        <v>436</v>
      </c>
      <c r="N19" s="9">
        <f t="shared" si="7"/>
        <v>612</v>
      </c>
    </row>
    <row r="20" spans="1:24" x14ac:dyDescent="0.25">
      <c r="A20" s="5"/>
      <c r="B20" s="6"/>
    </row>
    <row r="21" spans="1:24" x14ac:dyDescent="0.25">
      <c r="A21" s="7" t="s">
        <v>24</v>
      </c>
      <c r="B21" s="14">
        <v>10</v>
      </c>
      <c r="D21">
        <v>61</v>
      </c>
      <c r="E21">
        <v>66</v>
      </c>
      <c r="F21">
        <v>26</v>
      </c>
      <c r="G21">
        <v>8</v>
      </c>
      <c r="H21">
        <v>4</v>
      </c>
      <c r="I21">
        <v>0</v>
      </c>
      <c r="J21">
        <v>0</v>
      </c>
      <c r="K21">
        <v>0</v>
      </c>
      <c r="L21">
        <v>0</v>
      </c>
      <c r="M21" s="2">
        <f t="shared" ref="M21:M27" si="8">SUM(I21:L21)</f>
        <v>0</v>
      </c>
      <c r="N21" s="2">
        <f t="shared" ref="N21:N27" si="9">SUM(D21:L21)</f>
        <v>165</v>
      </c>
    </row>
    <row r="22" spans="1:24" x14ac:dyDescent="0.25">
      <c r="A22" s="7" t="s">
        <v>22</v>
      </c>
      <c r="B22" s="14">
        <v>11</v>
      </c>
      <c r="D22">
        <v>87</v>
      </c>
      <c r="E22">
        <v>70</v>
      </c>
      <c r="F22">
        <v>22</v>
      </c>
      <c r="G22">
        <v>17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199</v>
      </c>
    </row>
    <row r="23" spans="1:24" x14ac:dyDescent="0.25">
      <c r="A23" s="4" t="s">
        <v>18</v>
      </c>
      <c r="B23" s="14"/>
      <c r="D23">
        <v>78</v>
      </c>
      <c r="E23">
        <v>41</v>
      </c>
      <c r="F23">
        <v>41</v>
      </c>
      <c r="G23">
        <v>26</v>
      </c>
      <c r="H23">
        <v>3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9"/>
        <v>189</v>
      </c>
    </row>
    <row r="24" spans="1:24" x14ac:dyDescent="0.25">
      <c r="A24" s="4" t="s">
        <v>36</v>
      </c>
      <c r="B24" s="14">
        <v>5</v>
      </c>
      <c r="D24">
        <v>53</v>
      </c>
      <c r="E24">
        <v>36</v>
      </c>
      <c r="F24">
        <v>14</v>
      </c>
      <c r="G24">
        <v>15</v>
      </c>
      <c r="H24">
        <v>3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121</v>
      </c>
    </row>
    <row r="25" spans="1:24" x14ac:dyDescent="0.25">
      <c r="A25" s="18" t="s">
        <v>34</v>
      </c>
      <c r="B25" s="14">
        <v>6</v>
      </c>
      <c r="D25">
        <v>70</v>
      </c>
      <c r="E25">
        <v>62</v>
      </c>
      <c r="F25">
        <v>13</v>
      </c>
      <c r="G25">
        <v>14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165</v>
      </c>
    </row>
    <row r="26" spans="1:2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262</v>
      </c>
      <c r="J26">
        <v>101</v>
      </c>
      <c r="K26">
        <v>133</v>
      </c>
      <c r="L26">
        <v>53</v>
      </c>
      <c r="M26" s="2">
        <f t="shared" si="8"/>
        <v>549</v>
      </c>
      <c r="N26" s="2">
        <f t="shared" si="9"/>
        <v>549</v>
      </c>
    </row>
    <row r="27" spans="1:24" x14ac:dyDescent="0.25">
      <c r="A27" s="18" t="s">
        <v>37</v>
      </c>
      <c r="B27" s="14">
        <v>9</v>
      </c>
      <c r="D27">
        <v>65</v>
      </c>
      <c r="E27">
        <v>52</v>
      </c>
      <c r="F27">
        <v>22</v>
      </c>
      <c r="G27">
        <v>15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158</v>
      </c>
    </row>
    <row r="28" spans="1:24" x14ac:dyDescent="0.25">
      <c r="A28" s="5" t="s">
        <v>25</v>
      </c>
      <c r="B28" s="5"/>
      <c r="D28" s="9">
        <f t="shared" ref="D28:N28" si="10">SUM(D21:D27)</f>
        <v>414</v>
      </c>
      <c r="E28" s="9">
        <f t="shared" si="10"/>
        <v>327</v>
      </c>
      <c r="F28" s="9">
        <f t="shared" si="10"/>
        <v>138</v>
      </c>
      <c r="G28" s="9">
        <f t="shared" si="10"/>
        <v>95</v>
      </c>
      <c r="H28" s="9">
        <f t="shared" si="10"/>
        <v>23</v>
      </c>
      <c r="I28" s="9">
        <f t="shared" si="10"/>
        <v>262</v>
      </c>
      <c r="J28" s="9">
        <f t="shared" si="10"/>
        <v>101</v>
      </c>
      <c r="K28" s="9">
        <f t="shared" si="10"/>
        <v>133</v>
      </c>
      <c r="L28" s="9">
        <f t="shared" si="10"/>
        <v>53</v>
      </c>
      <c r="M28" s="9">
        <f t="shared" si="10"/>
        <v>549</v>
      </c>
      <c r="N28" s="9">
        <f t="shared" si="10"/>
        <v>1546</v>
      </c>
    </row>
    <row r="29" spans="1:24" x14ac:dyDescent="0.25">
      <c r="A29" s="3"/>
      <c r="B29" s="3"/>
      <c r="X29">
        <v>3</v>
      </c>
    </row>
    <row r="30" spans="1:24" x14ac:dyDescent="0.25">
      <c r="A30" s="5" t="s">
        <v>26</v>
      </c>
      <c r="B30" s="5"/>
      <c r="D30" s="9">
        <f t="shared" ref="D30:M30" si="11">D15+D19+D28</f>
        <v>578</v>
      </c>
      <c r="E30" s="9">
        <f t="shared" si="11"/>
        <v>449</v>
      </c>
      <c r="F30" s="9">
        <f t="shared" si="11"/>
        <v>180</v>
      </c>
      <c r="G30" s="9">
        <f t="shared" si="11"/>
        <v>123</v>
      </c>
      <c r="H30" s="9">
        <f t="shared" si="11"/>
        <v>33</v>
      </c>
      <c r="I30" s="9">
        <f t="shared" si="11"/>
        <v>451</v>
      </c>
      <c r="J30" s="9">
        <f t="shared" si="11"/>
        <v>221</v>
      </c>
      <c r="K30" s="9">
        <f t="shared" si="11"/>
        <v>239</v>
      </c>
      <c r="L30" s="9">
        <f>L15+L19+L28</f>
        <v>101</v>
      </c>
      <c r="M30" s="9">
        <f t="shared" si="11"/>
        <v>1012</v>
      </c>
      <c r="N30" s="19">
        <f>SUM(D30:L30)</f>
        <v>2375</v>
      </c>
    </row>
    <row r="31" spans="1:24" x14ac:dyDescent="0.25">
      <c r="A31" s="3"/>
      <c r="B31" s="3"/>
    </row>
    <row r="32" spans="1:24" x14ac:dyDescent="0.25">
      <c r="A32" s="5" t="s">
        <v>27</v>
      </c>
      <c r="B32" s="5"/>
      <c r="D32" s="2">
        <f t="shared" ref="D32:N32" si="12">IF(D15&gt;0,AVERAGE(D10:D14),0)</f>
        <v>16.8</v>
      </c>
      <c r="E32" s="2">
        <f t="shared" si="12"/>
        <v>11.8</v>
      </c>
      <c r="F32" s="2">
        <f t="shared" si="12"/>
        <v>5.4</v>
      </c>
      <c r="G32" s="2">
        <f t="shared" si="12"/>
        <v>2.4</v>
      </c>
      <c r="H32" s="2">
        <f t="shared" si="12"/>
        <v>1.6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>IF(L15&gt;0,AVERAGE(L10:L14),0)</f>
        <v>5.4</v>
      </c>
      <c r="M32" s="2">
        <f t="shared" si="12"/>
        <v>5.4</v>
      </c>
      <c r="N32" s="11">
        <f t="shared" si="12"/>
        <v>43.4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0.1453287197231834</v>
      </c>
      <c r="E33" s="13">
        <f t="shared" si="13"/>
        <v>0.13140311804008908</v>
      </c>
      <c r="F33" s="13">
        <f t="shared" si="13"/>
        <v>0.15</v>
      </c>
      <c r="G33" s="13">
        <f t="shared" si="13"/>
        <v>9.7560975609756101E-2</v>
      </c>
      <c r="H33" s="13">
        <f t="shared" si="13"/>
        <v>0.24242424242424243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>IF(OR(L15&gt;0,L30&gt;0),L15/L30,0)</f>
        <v>0.26732673267326734</v>
      </c>
      <c r="M33" s="13">
        <f t="shared" si="13"/>
        <v>2.66798418972332E-2</v>
      </c>
      <c r="N33" s="13">
        <f t="shared" si="13"/>
        <v>9.1368421052631585E-2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2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3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40</v>
      </c>
      <c r="E36" s="2">
        <f t="shared" si="15"/>
        <v>31.5</v>
      </c>
      <c r="F36" s="2">
        <f t="shared" si="15"/>
        <v>7.5</v>
      </c>
      <c r="G36" s="2">
        <f t="shared" si="15"/>
        <v>8</v>
      </c>
      <c r="H36" s="2">
        <f t="shared" si="15"/>
        <v>1</v>
      </c>
      <c r="I36" s="2">
        <f t="shared" si="15"/>
        <v>94.5</v>
      </c>
      <c r="J36" s="2">
        <f t="shared" si="15"/>
        <v>60</v>
      </c>
      <c r="K36" s="2">
        <f t="shared" si="15"/>
        <v>53</v>
      </c>
      <c r="L36" s="2">
        <f t="shared" si="15"/>
        <v>10.5</v>
      </c>
      <c r="M36" s="2">
        <f t="shared" si="15"/>
        <v>218</v>
      </c>
      <c r="N36" s="11">
        <f t="shared" si="15"/>
        <v>306</v>
      </c>
    </row>
    <row r="37" spans="1:14" x14ac:dyDescent="0.25">
      <c r="A37" s="8" t="s">
        <v>28</v>
      </c>
      <c r="B37" s="8"/>
      <c r="D37" s="13">
        <f t="shared" ref="D37:N37" si="16">IF(D30&gt;0,D19/D30,0)</f>
        <v>0.13840830449826991</v>
      </c>
      <c r="E37" s="13">
        <f t="shared" si="16"/>
        <v>0.14031180400890869</v>
      </c>
      <c r="F37" s="13">
        <f t="shared" si="16"/>
        <v>8.3333333333333329E-2</v>
      </c>
      <c r="G37" s="13">
        <f t="shared" si="16"/>
        <v>0.13008130081300814</v>
      </c>
      <c r="H37" s="13">
        <f t="shared" si="16"/>
        <v>6.0606060606060608E-2</v>
      </c>
      <c r="I37" s="13">
        <f t="shared" si="16"/>
        <v>0.41906873614190687</v>
      </c>
      <c r="J37" s="13">
        <f t="shared" si="16"/>
        <v>0.54298642533936647</v>
      </c>
      <c r="K37" s="13">
        <f t="shared" si="16"/>
        <v>0.44351464435146443</v>
      </c>
      <c r="L37" s="13">
        <f t="shared" si="16"/>
        <v>0.20792079207920791</v>
      </c>
      <c r="M37" s="13">
        <f t="shared" si="16"/>
        <v>0.43083003952569171</v>
      </c>
      <c r="N37" s="13">
        <f t="shared" si="16"/>
        <v>0.25768421052631579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59.142857142857146</v>
      </c>
      <c r="E40" s="2">
        <f t="shared" si="18"/>
        <v>46.714285714285715</v>
      </c>
      <c r="F40" s="2">
        <f t="shared" si="18"/>
        <v>19.714285714285715</v>
      </c>
      <c r="G40" s="2">
        <f t="shared" si="18"/>
        <v>13.571428571428571</v>
      </c>
      <c r="H40" s="2">
        <f t="shared" si="18"/>
        <v>3.2857142857142856</v>
      </c>
      <c r="I40" s="2">
        <f t="shared" si="18"/>
        <v>37.428571428571431</v>
      </c>
      <c r="J40" s="2">
        <f t="shared" si="18"/>
        <v>14.428571428571429</v>
      </c>
      <c r="K40" s="2">
        <f t="shared" si="18"/>
        <v>19</v>
      </c>
      <c r="L40" s="2">
        <f t="shared" si="18"/>
        <v>7.5714285714285712</v>
      </c>
      <c r="M40" s="2">
        <f t="shared" si="18"/>
        <v>78.428571428571431</v>
      </c>
      <c r="N40" s="11">
        <f t="shared" si="18"/>
        <v>220.85714285714286</v>
      </c>
    </row>
    <row r="41" spans="1:14" x14ac:dyDescent="0.25">
      <c r="A41" s="8" t="s">
        <v>28</v>
      </c>
      <c r="B41" s="8"/>
      <c r="D41" s="13">
        <f>IF(D30&gt;0,D28/D30,0)</f>
        <v>0.7162629757785467</v>
      </c>
      <c r="E41" s="13">
        <f t="shared" ref="E41:N41" si="19">IF(E30&gt;0,E28/E30,0)</f>
        <v>0.72828507795100228</v>
      </c>
      <c r="F41" s="13">
        <f t="shared" si="19"/>
        <v>0.76666666666666672</v>
      </c>
      <c r="G41" s="13">
        <f t="shared" si="19"/>
        <v>0.77235772357723576</v>
      </c>
      <c r="H41" s="13">
        <f t="shared" si="19"/>
        <v>0.69696969696969702</v>
      </c>
      <c r="I41" s="13">
        <f t="shared" si="19"/>
        <v>0.58093126385809313</v>
      </c>
      <c r="J41" s="13">
        <f t="shared" si="19"/>
        <v>0.45701357466063347</v>
      </c>
      <c r="K41" s="13">
        <f t="shared" si="19"/>
        <v>0.55648535564853552</v>
      </c>
      <c r="L41" s="13">
        <f t="shared" si="19"/>
        <v>0.52475247524752477</v>
      </c>
      <c r="M41" s="13">
        <f t="shared" si="19"/>
        <v>0.54249011857707508</v>
      </c>
      <c r="N41" s="13">
        <f t="shared" si="19"/>
        <v>0.65094736842105261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2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44.46153846153846</v>
      </c>
      <c r="E44" s="11">
        <f t="shared" si="21"/>
        <v>34.53846153846154</v>
      </c>
      <c r="F44" s="11">
        <f t="shared" si="21"/>
        <v>13.846153846153847</v>
      </c>
      <c r="G44" s="11">
        <f t="shared" si="21"/>
        <v>9.4615384615384617</v>
      </c>
      <c r="H44" s="11">
        <f t="shared" si="21"/>
        <v>2.5384615384615383</v>
      </c>
      <c r="I44" s="11">
        <f t="shared" si="21"/>
        <v>34.692307692307693</v>
      </c>
      <c r="J44" s="11">
        <f t="shared" si="21"/>
        <v>17</v>
      </c>
      <c r="K44" s="11">
        <f t="shared" si="21"/>
        <v>18.384615384615383</v>
      </c>
      <c r="L44" s="11">
        <f t="shared" si="21"/>
        <v>7.7692307692307692</v>
      </c>
      <c r="M44" s="11">
        <f t="shared" si="21"/>
        <v>77.84615384615384</v>
      </c>
      <c r="N44" s="11">
        <f t="shared" si="21"/>
        <v>182.69230769230768</v>
      </c>
    </row>
    <row r="49" spans="4:14" x14ac:dyDescent="0.25">
      <c r="D49" s="2" t="s">
        <v>33</v>
      </c>
    </row>
    <row r="50" spans="4:14" x14ac:dyDescent="0.25">
      <c r="D50">
        <f>D32</f>
        <v>16.8</v>
      </c>
      <c r="E50">
        <f t="shared" ref="E50:N50" si="22">E32</f>
        <v>11.8</v>
      </c>
      <c r="F50">
        <f t="shared" si="22"/>
        <v>5.4</v>
      </c>
      <c r="G50">
        <f t="shared" si="22"/>
        <v>2.4</v>
      </c>
      <c r="H50">
        <f t="shared" si="22"/>
        <v>1.6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5.4</v>
      </c>
      <c r="M50">
        <f t="shared" si="22"/>
        <v>5.4</v>
      </c>
      <c r="N50" s="10">
        <f t="shared" si="22"/>
        <v>43.4</v>
      </c>
    </row>
    <row r="51" spans="4:14" x14ac:dyDescent="0.25">
      <c r="D51">
        <f>D36</f>
        <v>40</v>
      </c>
      <c r="E51">
        <f t="shared" ref="E51:N51" si="23">E36</f>
        <v>31.5</v>
      </c>
      <c r="F51">
        <f t="shared" si="23"/>
        <v>7.5</v>
      </c>
      <c r="G51">
        <f t="shared" si="23"/>
        <v>8</v>
      </c>
      <c r="H51">
        <f t="shared" si="23"/>
        <v>1</v>
      </c>
      <c r="I51">
        <f t="shared" si="23"/>
        <v>94.5</v>
      </c>
      <c r="J51">
        <f t="shared" si="23"/>
        <v>60</v>
      </c>
      <c r="K51">
        <f t="shared" si="23"/>
        <v>53</v>
      </c>
      <c r="L51">
        <f t="shared" si="23"/>
        <v>10.5</v>
      </c>
      <c r="M51">
        <f t="shared" si="23"/>
        <v>218</v>
      </c>
      <c r="N51" s="10">
        <f t="shared" si="23"/>
        <v>306</v>
      </c>
    </row>
    <row r="52" spans="4:14" x14ac:dyDescent="0.25">
      <c r="D52">
        <f>D40</f>
        <v>59.142857142857146</v>
      </c>
      <c r="E52">
        <f t="shared" ref="E52:N52" si="24">E40</f>
        <v>46.714285714285715</v>
      </c>
      <c r="F52">
        <f t="shared" si="24"/>
        <v>19.714285714285715</v>
      </c>
      <c r="G52">
        <f t="shared" si="24"/>
        <v>13.571428571428571</v>
      </c>
      <c r="H52">
        <f t="shared" si="24"/>
        <v>3.2857142857142856</v>
      </c>
      <c r="I52">
        <f t="shared" si="24"/>
        <v>37.428571428571431</v>
      </c>
      <c r="J52">
        <f t="shared" si="24"/>
        <v>14.428571428571429</v>
      </c>
      <c r="K52">
        <f t="shared" si="24"/>
        <v>19</v>
      </c>
      <c r="L52">
        <f t="shared" si="24"/>
        <v>7.5714285714285712</v>
      </c>
      <c r="M52">
        <f t="shared" si="24"/>
        <v>78.428571428571431</v>
      </c>
      <c r="N52" s="10">
        <f t="shared" si="24"/>
        <v>220.85714285714286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3" workbookViewId="0">
      <selection activeCell="D29" sqref="D29:M2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35</v>
      </c>
      <c r="E7">
        <v>13</v>
      </c>
      <c r="F7">
        <v>2</v>
      </c>
      <c r="G7">
        <v>4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54</v>
      </c>
    </row>
    <row r="8" spans="1:14" x14ac:dyDescent="0.25">
      <c r="A8" s="5" t="s">
        <v>16</v>
      </c>
      <c r="B8" s="5"/>
      <c r="D8" s="9">
        <f>D7</f>
        <v>35</v>
      </c>
      <c r="E8" s="9">
        <f t="shared" ref="E8:N8" si="0">E7</f>
        <v>13</v>
      </c>
      <c r="F8" s="9">
        <f t="shared" si="0"/>
        <v>2</v>
      </c>
      <c r="G8" s="9">
        <f t="shared" si="0"/>
        <v>4</v>
      </c>
      <c r="H8" s="9">
        <f t="shared" si="0"/>
        <v>0</v>
      </c>
      <c r="I8" s="9">
        <f t="shared" si="0"/>
        <v>0</v>
      </c>
      <c r="J8" s="9">
        <v>0</v>
      </c>
      <c r="K8" s="9">
        <v>0</v>
      </c>
      <c r="L8" s="9">
        <f t="shared" si="0"/>
        <v>0</v>
      </c>
      <c r="M8" s="9">
        <f t="shared" si="0"/>
        <v>0</v>
      </c>
      <c r="N8" s="9">
        <f t="shared" si="0"/>
        <v>54</v>
      </c>
    </row>
    <row r="9" spans="1:14" x14ac:dyDescent="0.25">
      <c r="A9" s="5"/>
      <c r="B9" s="5"/>
      <c r="K9">
        <v>0</v>
      </c>
    </row>
    <row r="10" spans="1:14" x14ac:dyDescent="0.25">
      <c r="A10" s="4" t="s">
        <v>35</v>
      </c>
      <c r="B10" s="14">
        <v>2</v>
      </c>
      <c r="D10">
        <v>73</v>
      </c>
      <c r="E10">
        <v>71</v>
      </c>
      <c r="F10">
        <v>17</v>
      </c>
      <c r="G10">
        <v>37</v>
      </c>
      <c r="H10">
        <v>5</v>
      </c>
      <c r="I10">
        <v>0</v>
      </c>
      <c r="J10">
        <v>0</v>
      </c>
      <c r="K10">
        <v>0</v>
      </c>
      <c r="L10">
        <v>0</v>
      </c>
      <c r="M10" s="2">
        <f t="shared" ref="M10:M13" si="1">SUM(I10:L10)</f>
        <v>0</v>
      </c>
      <c r="N10" s="2">
        <f t="shared" ref="N10:N13" si="2">SUM(D10:L10)</f>
        <v>203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si="1"/>
        <v>9</v>
      </c>
      <c r="N11" s="2">
        <f t="shared" si="2"/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 s="2">
        <f t="shared" si="1"/>
        <v>7</v>
      </c>
      <c r="N12" s="2">
        <f t="shared" si="2"/>
        <v>7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7</v>
      </c>
      <c r="M13" s="2">
        <f t="shared" si="1"/>
        <v>7</v>
      </c>
      <c r="N13" s="2">
        <f t="shared" si="2"/>
        <v>7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J15" si="5">SUM(D10:D14)</f>
        <v>73</v>
      </c>
      <c r="E15" s="9">
        <f t="shared" si="5"/>
        <v>71</v>
      </c>
      <c r="F15" s="9">
        <f t="shared" si="5"/>
        <v>17</v>
      </c>
      <c r="G15" s="9">
        <f t="shared" si="5"/>
        <v>37</v>
      </c>
      <c r="H15" s="9">
        <f t="shared" si="5"/>
        <v>5</v>
      </c>
      <c r="I15" s="9">
        <f t="shared" si="5"/>
        <v>0</v>
      </c>
      <c r="J15" s="9">
        <f t="shared" si="5"/>
        <v>0</v>
      </c>
      <c r="K15" s="9">
        <f t="shared" ref="K15:N15" si="6">SUM(K10:K13)</f>
        <v>0</v>
      </c>
      <c r="L15" s="9">
        <f>SUM(L10:L14)</f>
        <v>23</v>
      </c>
      <c r="M15" s="9">
        <f t="shared" si="6"/>
        <v>23</v>
      </c>
      <c r="N15" s="9">
        <f t="shared" si="6"/>
        <v>226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60</v>
      </c>
      <c r="E17">
        <v>37</v>
      </c>
      <c r="F17">
        <v>15</v>
      </c>
      <c r="G17">
        <v>4</v>
      </c>
      <c r="H17">
        <v>4</v>
      </c>
      <c r="I17">
        <v>0</v>
      </c>
      <c r="J17">
        <v>0</v>
      </c>
      <c r="K17">
        <v>0</v>
      </c>
      <c r="L17">
        <v>0</v>
      </c>
      <c r="M17" s="2">
        <f t="shared" ref="M17:M18" si="7">SUM(I17:L17)</f>
        <v>0</v>
      </c>
      <c r="N17" s="2">
        <f t="shared" ref="N17:N18" si="8">SUM(D17:L17)</f>
        <v>120</v>
      </c>
    </row>
    <row r="18" spans="1:14" x14ac:dyDescent="0.25">
      <c r="A18" s="4" t="s">
        <v>20</v>
      </c>
      <c r="B18" s="14">
        <v>7</v>
      </c>
      <c r="D18">
        <v>0</v>
      </c>
      <c r="E18">
        <v>1</v>
      </c>
      <c r="F18">
        <v>0</v>
      </c>
      <c r="G18">
        <v>1</v>
      </c>
      <c r="H18">
        <v>0</v>
      </c>
      <c r="I18">
        <v>176</v>
      </c>
      <c r="J18">
        <v>66</v>
      </c>
      <c r="K18">
        <v>73</v>
      </c>
      <c r="L18">
        <v>19</v>
      </c>
      <c r="M18" s="2">
        <f t="shared" si="7"/>
        <v>334</v>
      </c>
      <c r="N18" s="2">
        <f t="shared" si="8"/>
        <v>336</v>
      </c>
    </row>
    <row r="19" spans="1:14" x14ac:dyDescent="0.25">
      <c r="A19" s="5" t="s">
        <v>21</v>
      </c>
      <c r="B19" s="6"/>
      <c r="D19" s="9">
        <f>SUM(D17:D18)</f>
        <v>60</v>
      </c>
      <c r="E19" s="9">
        <f>SUM(E17:E18)</f>
        <v>38</v>
      </c>
      <c r="F19" s="9">
        <f t="shared" ref="F19:N19" si="9">SUM(F17:F18)</f>
        <v>15</v>
      </c>
      <c r="G19" s="9">
        <f t="shared" si="9"/>
        <v>5</v>
      </c>
      <c r="H19" s="9">
        <f t="shared" si="9"/>
        <v>4</v>
      </c>
      <c r="I19" s="9">
        <f t="shared" si="9"/>
        <v>176</v>
      </c>
      <c r="J19" s="9">
        <f t="shared" si="9"/>
        <v>66</v>
      </c>
      <c r="K19" s="9">
        <f t="shared" si="9"/>
        <v>73</v>
      </c>
      <c r="L19" s="9">
        <v>14</v>
      </c>
      <c r="M19" s="9">
        <f t="shared" si="9"/>
        <v>334</v>
      </c>
      <c r="N19" s="9">
        <f t="shared" si="9"/>
        <v>456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44</v>
      </c>
      <c r="E21">
        <v>36</v>
      </c>
      <c r="F21">
        <v>29</v>
      </c>
      <c r="G21">
        <v>5</v>
      </c>
      <c r="H21">
        <v>8</v>
      </c>
      <c r="I21">
        <v>0</v>
      </c>
      <c r="J21">
        <v>0</v>
      </c>
      <c r="K21">
        <v>0</v>
      </c>
      <c r="L21">
        <v>0</v>
      </c>
      <c r="M21" s="2">
        <f t="shared" ref="M21:M28" si="10">SUM(I21:L21)</f>
        <v>0</v>
      </c>
      <c r="N21" s="2">
        <f t="shared" ref="N21:N28" si="11">SUM(D21:L21)</f>
        <v>122</v>
      </c>
    </row>
    <row r="22" spans="1:14" x14ac:dyDescent="0.25">
      <c r="A22" s="7" t="s">
        <v>22</v>
      </c>
      <c r="B22" s="14">
        <v>11</v>
      </c>
      <c r="D22">
        <v>53</v>
      </c>
      <c r="E22">
        <v>37</v>
      </c>
      <c r="F22">
        <v>14</v>
      </c>
      <c r="G22">
        <v>9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0"/>
        <v>0</v>
      </c>
      <c r="N22" s="2">
        <f t="shared" si="11"/>
        <v>117</v>
      </c>
    </row>
    <row r="23" spans="1:14" x14ac:dyDescent="0.25">
      <c r="A23" s="4" t="s">
        <v>18</v>
      </c>
      <c r="B23" s="14"/>
      <c r="D23">
        <v>57</v>
      </c>
      <c r="E23">
        <v>43</v>
      </c>
      <c r="F23">
        <v>11</v>
      </c>
      <c r="G23">
        <v>18</v>
      </c>
      <c r="H23">
        <v>8</v>
      </c>
      <c r="I23">
        <v>0</v>
      </c>
      <c r="J23">
        <v>1</v>
      </c>
      <c r="K23">
        <v>0</v>
      </c>
      <c r="L23">
        <v>0</v>
      </c>
      <c r="M23" s="2">
        <v>1</v>
      </c>
      <c r="N23" s="2">
        <f>SUM(D23:M23)</f>
        <v>139</v>
      </c>
    </row>
    <row r="24" spans="1:14" x14ac:dyDescent="0.25">
      <c r="A24" s="4" t="s">
        <v>42</v>
      </c>
      <c r="B24" s="14">
        <v>3</v>
      </c>
      <c r="D24">
        <v>2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v>0</v>
      </c>
      <c r="N24" s="2">
        <v>3</v>
      </c>
    </row>
    <row r="25" spans="1:14" x14ac:dyDescent="0.25">
      <c r="A25" s="4" t="s">
        <v>36</v>
      </c>
      <c r="B25" s="14">
        <v>5</v>
      </c>
      <c r="D25">
        <v>56</v>
      </c>
      <c r="E25">
        <v>46</v>
      </c>
      <c r="F25">
        <v>16</v>
      </c>
      <c r="G25">
        <v>14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10"/>
        <v>0</v>
      </c>
      <c r="N25" s="2">
        <f t="shared" si="11"/>
        <v>132</v>
      </c>
    </row>
    <row r="26" spans="1:14" x14ac:dyDescent="0.25">
      <c r="A26" s="18" t="s">
        <v>34</v>
      </c>
      <c r="B26" s="14">
        <v>6</v>
      </c>
      <c r="D26">
        <v>40</v>
      </c>
      <c r="E26">
        <v>28</v>
      </c>
      <c r="F26">
        <v>18</v>
      </c>
      <c r="G26">
        <v>2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10"/>
        <v>0</v>
      </c>
      <c r="N26" s="2">
        <f t="shared" si="11"/>
        <v>92</v>
      </c>
    </row>
    <row r="27" spans="1:14" x14ac:dyDescent="0.25">
      <c r="A27" s="18" t="s">
        <v>17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260</v>
      </c>
      <c r="J27">
        <v>112</v>
      </c>
      <c r="K27">
        <v>105</v>
      </c>
      <c r="L27">
        <v>37</v>
      </c>
      <c r="M27" s="2">
        <f t="shared" si="10"/>
        <v>514</v>
      </c>
      <c r="N27" s="2">
        <f t="shared" si="11"/>
        <v>514</v>
      </c>
    </row>
    <row r="28" spans="1:14" x14ac:dyDescent="0.25">
      <c r="A28" s="18" t="s">
        <v>37</v>
      </c>
      <c r="B28" s="14">
        <v>9</v>
      </c>
      <c r="D28">
        <v>58</v>
      </c>
      <c r="E28">
        <v>40</v>
      </c>
      <c r="F28">
        <v>19</v>
      </c>
      <c r="G28">
        <v>12</v>
      </c>
      <c r="H28">
        <v>1</v>
      </c>
      <c r="I28">
        <v>0</v>
      </c>
      <c r="J28">
        <v>0</v>
      </c>
      <c r="K28">
        <v>0</v>
      </c>
      <c r="L28">
        <v>0</v>
      </c>
      <c r="M28" s="2">
        <f t="shared" si="10"/>
        <v>0</v>
      </c>
      <c r="N28" s="2">
        <f t="shared" si="11"/>
        <v>130</v>
      </c>
    </row>
    <row r="29" spans="1:14" x14ac:dyDescent="0.25">
      <c r="A29" s="5" t="s">
        <v>25</v>
      </c>
      <c r="B29" s="5"/>
      <c r="D29" s="9">
        <f t="shared" ref="D29:N29" si="12">SUM(D21:D28)</f>
        <v>310</v>
      </c>
      <c r="E29" s="9">
        <f t="shared" si="12"/>
        <v>231</v>
      </c>
      <c r="F29" s="9">
        <f t="shared" si="12"/>
        <v>107</v>
      </c>
      <c r="G29" s="9">
        <f t="shared" si="12"/>
        <v>60</v>
      </c>
      <c r="H29" s="9">
        <f t="shared" si="12"/>
        <v>25</v>
      </c>
      <c r="I29" s="9">
        <f t="shared" si="12"/>
        <v>260</v>
      </c>
      <c r="J29" s="9">
        <f t="shared" si="12"/>
        <v>113</v>
      </c>
      <c r="K29" s="9">
        <f t="shared" si="12"/>
        <v>105</v>
      </c>
      <c r="L29" s="9">
        <f t="shared" si="12"/>
        <v>37</v>
      </c>
      <c r="M29" s="9">
        <f t="shared" si="12"/>
        <v>515</v>
      </c>
      <c r="N29" s="9">
        <f t="shared" si="12"/>
        <v>1249</v>
      </c>
    </row>
    <row r="30" spans="1:14" x14ac:dyDescent="0.25">
      <c r="A30" s="3"/>
      <c r="B30" s="3"/>
    </row>
    <row r="31" spans="1:14" x14ac:dyDescent="0.25">
      <c r="A31" s="5" t="s">
        <v>26</v>
      </c>
      <c r="B31" s="5"/>
      <c r="D31" s="9">
        <f t="shared" ref="D31:M31" si="13">D15+D19+D29</f>
        <v>443</v>
      </c>
      <c r="E31" s="9">
        <f t="shared" si="13"/>
        <v>340</v>
      </c>
      <c r="F31" s="9">
        <f t="shared" si="13"/>
        <v>139</v>
      </c>
      <c r="G31" s="9">
        <f t="shared" si="13"/>
        <v>102</v>
      </c>
      <c r="H31" s="9">
        <f t="shared" si="13"/>
        <v>34</v>
      </c>
      <c r="I31" s="9">
        <f t="shared" si="13"/>
        <v>436</v>
      </c>
      <c r="J31" s="9">
        <f t="shared" si="13"/>
        <v>179</v>
      </c>
      <c r="K31" s="9">
        <f t="shared" si="13"/>
        <v>178</v>
      </c>
      <c r="L31" s="9">
        <f t="shared" si="13"/>
        <v>74</v>
      </c>
      <c r="M31" s="9">
        <f t="shared" si="13"/>
        <v>872</v>
      </c>
      <c r="N31" s="19">
        <f>SUM(D31:L31)</f>
        <v>1925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2">
        <f t="shared" ref="D33:N33" si="14">IF(D15&gt;0,AVERAGE(D10:D13),0)</f>
        <v>18.25</v>
      </c>
      <c r="E33" s="2">
        <f t="shared" si="14"/>
        <v>17.75</v>
      </c>
      <c r="F33" s="2">
        <f t="shared" si="14"/>
        <v>4.25</v>
      </c>
      <c r="G33" s="2">
        <f t="shared" si="14"/>
        <v>9.25</v>
      </c>
      <c r="H33" s="2">
        <f t="shared" si="14"/>
        <v>1.25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5.75</v>
      </c>
      <c r="M33" s="2">
        <f t="shared" si="14"/>
        <v>5.75</v>
      </c>
      <c r="N33" s="11">
        <f t="shared" si="14"/>
        <v>56.5</v>
      </c>
    </row>
    <row r="34" spans="1:14" x14ac:dyDescent="0.25">
      <c r="A34" s="8" t="s">
        <v>28</v>
      </c>
      <c r="B34" s="8"/>
      <c r="D34" s="13">
        <f t="shared" ref="D34:N34" si="15">IF(OR(D15&gt;0,D31&gt;0),D15/D31,0)</f>
        <v>0.16478555304740405</v>
      </c>
      <c r="E34" s="13">
        <f t="shared" si="15"/>
        <v>0.20882352941176471</v>
      </c>
      <c r="F34" s="13">
        <f t="shared" si="15"/>
        <v>0.1223021582733813</v>
      </c>
      <c r="G34" s="13">
        <f t="shared" si="15"/>
        <v>0.36274509803921567</v>
      </c>
      <c r="H34" s="13">
        <f t="shared" si="15"/>
        <v>0.14705882352941177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0.3108108108108108</v>
      </c>
      <c r="M34" s="13">
        <f t="shared" si="15"/>
        <v>2.6376146788990827E-2</v>
      </c>
      <c r="N34" s="13">
        <f t="shared" si="15"/>
        <v>0.1174025974025974</v>
      </c>
    </row>
    <row r="35" spans="1:14" x14ac:dyDescent="0.25">
      <c r="A35" s="5" t="s">
        <v>29</v>
      </c>
      <c r="B35" s="5"/>
      <c r="D35" s="2">
        <f>RANK(D33,D$51:D$53)</f>
        <v>3</v>
      </c>
      <c r="E35" s="2">
        <f t="shared" ref="E35:N35" si="16">RANK(E33,E$51:E$53)</f>
        <v>3</v>
      </c>
      <c r="F35" s="2">
        <f t="shared" si="16"/>
        <v>3</v>
      </c>
      <c r="G35" s="2">
        <f t="shared" si="16"/>
        <v>1</v>
      </c>
      <c r="H35" s="2">
        <f t="shared" si="16"/>
        <v>3</v>
      </c>
      <c r="I35" s="2">
        <f t="shared" si="16"/>
        <v>3</v>
      </c>
      <c r="J35" s="2">
        <f t="shared" si="16"/>
        <v>3</v>
      </c>
      <c r="K35" s="2">
        <f t="shared" si="16"/>
        <v>3</v>
      </c>
      <c r="L35" s="2">
        <f t="shared" si="16"/>
        <v>2</v>
      </c>
      <c r="M35" s="2">
        <f t="shared" si="16"/>
        <v>3</v>
      </c>
      <c r="N35" s="2">
        <f t="shared" si="16"/>
        <v>3</v>
      </c>
    </row>
    <row r="36" spans="1:14" x14ac:dyDescent="0.25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5" t="s">
        <v>30</v>
      </c>
      <c r="B37" s="5"/>
      <c r="D37" s="2">
        <f t="shared" ref="D37:N37" si="17">IF(D19&gt;0,AVERAGE(D17:D18),0)</f>
        <v>30</v>
      </c>
      <c r="E37" s="2">
        <f t="shared" si="17"/>
        <v>19</v>
      </c>
      <c r="F37" s="2">
        <f t="shared" si="17"/>
        <v>7.5</v>
      </c>
      <c r="G37" s="2">
        <f t="shared" si="17"/>
        <v>2.5</v>
      </c>
      <c r="H37" s="2">
        <f t="shared" si="17"/>
        <v>2</v>
      </c>
      <c r="I37" s="2">
        <f t="shared" si="17"/>
        <v>88</v>
      </c>
      <c r="J37" s="2">
        <f t="shared" si="17"/>
        <v>33</v>
      </c>
      <c r="K37" s="2">
        <f t="shared" si="17"/>
        <v>36.5</v>
      </c>
      <c r="L37" s="2">
        <f t="shared" si="17"/>
        <v>9.5</v>
      </c>
      <c r="M37" s="2">
        <f t="shared" si="17"/>
        <v>167</v>
      </c>
      <c r="N37" s="11">
        <f t="shared" si="17"/>
        <v>228</v>
      </c>
    </row>
    <row r="38" spans="1:14" x14ac:dyDescent="0.25">
      <c r="A38" s="8" t="s">
        <v>28</v>
      </c>
      <c r="B38" s="8"/>
      <c r="D38" s="13">
        <f t="shared" ref="D38:N38" si="18">IF(D31&gt;0,D19/D31,0)</f>
        <v>0.13544018058690746</v>
      </c>
      <c r="E38" s="13">
        <f t="shared" si="18"/>
        <v>0.11176470588235295</v>
      </c>
      <c r="F38" s="13">
        <f t="shared" si="18"/>
        <v>0.1079136690647482</v>
      </c>
      <c r="G38" s="13">
        <f t="shared" si="18"/>
        <v>4.9019607843137254E-2</v>
      </c>
      <c r="H38" s="13">
        <f t="shared" si="18"/>
        <v>0.11764705882352941</v>
      </c>
      <c r="I38" s="13">
        <f t="shared" si="18"/>
        <v>0.40366972477064222</v>
      </c>
      <c r="J38" s="13">
        <f t="shared" si="18"/>
        <v>0.36871508379888268</v>
      </c>
      <c r="K38" s="13">
        <f t="shared" si="18"/>
        <v>0.4101123595505618</v>
      </c>
      <c r="L38" s="13">
        <f t="shared" si="18"/>
        <v>0.1891891891891892</v>
      </c>
      <c r="M38" s="13">
        <f t="shared" si="18"/>
        <v>0.3830275229357798</v>
      </c>
      <c r="N38" s="13">
        <f t="shared" si="18"/>
        <v>0.23688311688311689</v>
      </c>
    </row>
    <row r="39" spans="1:14" x14ac:dyDescent="0.25">
      <c r="A39" s="5" t="s">
        <v>29</v>
      </c>
      <c r="B39" s="5"/>
      <c r="D39" s="2">
        <f>RANK(D37,D$51:D$53)</f>
        <v>2</v>
      </c>
      <c r="E39" s="2">
        <f t="shared" ref="E39:N39" si="19">RANK(E37,E$51:E$53)</f>
        <v>2</v>
      </c>
      <c r="F39" s="2">
        <f t="shared" si="19"/>
        <v>2</v>
      </c>
      <c r="G39" s="2">
        <f t="shared" si="19"/>
        <v>3</v>
      </c>
      <c r="H39" s="2">
        <f t="shared" si="19"/>
        <v>2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25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5" t="s">
        <v>31</v>
      </c>
      <c r="B41" s="5"/>
      <c r="D41" s="2">
        <f t="shared" ref="D41:N41" si="20">IF(D29&gt;0,AVERAGE(D21:D28),0)</f>
        <v>38.75</v>
      </c>
      <c r="E41" s="2">
        <f t="shared" si="20"/>
        <v>28.875</v>
      </c>
      <c r="F41" s="2">
        <f t="shared" si="20"/>
        <v>13.375</v>
      </c>
      <c r="G41" s="2">
        <f t="shared" si="20"/>
        <v>7.5</v>
      </c>
      <c r="H41" s="2">
        <f t="shared" si="20"/>
        <v>3.125</v>
      </c>
      <c r="I41" s="2">
        <f t="shared" si="20"/>
        <v>32.5</v>
      </c>
      <c r="J41" s="2">
        <f t="shared" si="20"/>
        <v>14.125</v>
      </c>
      <c r="K41" s="2">
        <f t="shared" si="20"/>
        <v>13.125</v>
      </c>
      <c r="L41" s="2">
        <f t="shared" si="20"/>
        <v>4.625</v>
      </c>
      <c r="M41" s="2">
        <f t="shared" si="20"/>
        <v>64.375</v>
      </c>
      <c r="N41" s="11">
        <f t="shared" si="20"/>
        <v>156.125</v>
      </c>
    </row>
    <row r="42" spans="1:14" x14ac:dyDescent="0.25">
      <c r="A42" s="8" t="s">
        <v>28</v>
      </c>
      <c r="B42" s="8"/>
      <c r="D42" s="13">
        <f>IF(D31&gt;0,D29/D31,0)</f>
        <v>0.69977426636568851</v>
      </c>
      <c r="E42" s="13">
        <f t="shared" ref="E42:N42" si="21">IF(E31&gt;0,E29/E31,0)</f>
        <v>0.67941176470588238</v>
      </c>
      <c r="F42" s="13">
        <f t="shared" si="21"/>
        <v>0.76978417266187049</v>
      </c>
      <c r="G42" s="13">
        <f t="shared" si="21"/>
        <v>0.58823529411764708</v>
      </c>
      <c r="H42" s="13">
        <f t="shared" si="21"/>
        <v>0.73529411764705888</v>
      </c>
      <c r="I42" s="13">
        <f t="shared" si="21"/>
        <v>0.59633027522935778</v>
      </c>
      <c r="J42" s="13">
        <f t="shared" si="21"/>
        <v>0.63128491620111726</v>
      </c>
      <c r="K42" s="13">
        <f t="shared" si="21"/>
        <v>0.5898876404494382</v>
      </c>
      <c r="L42" s="13">
        <f t="shared" si="21"/>
        <v>0.5</v>
      </c>
      <c r="M42" s="13">
        <f t="shared" si="21"/>
        <v>0.5905963302752294</v>
      </c>
      <c r="N42" s="13">
        <f t="shared" si="21"/>
        <v>0.64883116883116887</v>
      </c>
    </row>
    <row r="43" spans="1:14" x14ac:dyDescent="0.25">
      <c r="A43" s="5" t="s">
        <v>29</v>
      </c>
      <c r="B43" s="5"/>
      <c r="D43" s="2">
        <f>RANK(D41,D$51:D$53)</f>
        <v>1</v>
      </c>
      <c r="E43" s="2">
        <f t="shared" ref="E43:N43" si="22">RANK(E41,E$51:E$53)</f>
        <v>1</v>
      </c>
      <c r="F43" s="2">
        <f t="shared" si="22"/>
        <v>1</v>
      </c>
      <c r="G43" s="2">
        <f t="shared" si="22"/>
        <v>2</v>
      </c>
      <c r="H43" s="2">
        <f t="shared" si="22"/>
        <v>1</v>
      </c>
      <c r="I43" s="2">
        <f t="shared" si="22"/>
        <v>2</v>
      </c>
      <c r="J43" s="2">
        <f t="shared" si="22"/>
        <v>2</v>
      </c>
      <c r="K43" s="2">
        <f t="shared" si="22"/>
        <v>2</v>
      </c>
      <c r="L43" s="2">
        <f t="shared" si="22"/>
        <v>3</v>
      </c>
      <c r="M43" s="2">
        <f t="shared" si="22"/>
        <v>2</v>
      </c>
      <c r="N43" s="2">
        <f t="shared" si="22"/>
        <v>2</v>
      </c>
    </row>
    <row r="44" spans="1:14" x14ac:dyDescent="0.25">
      <c r="A44" s="3"/>
      <c r="B44" s="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5" t="s">
        <v>32</v>
      </c>
      <c r="B45" s="5"/>
      <c r="D45" s="11">
        <f t="shared" ref="D45:N45" si="23">D31/COUNTA($B$9:$B$28)</f>
        <v>31.642857142857142</v>
      </c>
      <c r="E45" s="11">
        <f t="shared" si="23"/>
        <v>24.285714285714285</v>
      </c>
      <c r="F45" s="11">
        <f t="shared" si="23"/>
        <v>9.9285714285714288</v>
      </c>
      <c r="G45" s="11">
        <f t="shared" si="23"/>
        <v>7.2857142857142856</v>
      </c>
      <c r="H45" s="11">
        <f t="shared" si="23"/>
        <v>2.4285714285714284</v>
      </c>
      <c r="I45" s="11">
        <f t="shared" si="23"/>
        <v>31.142857142857142</v>
      </c>
      <c r="J45" s="11">
        <f t="shared" si="23"/>
        <v>12.785714285714286</v>
      </c>
      <c r="K45" s="11">
        <f t="shared" si="23"/>
        <v>12.714285714285714</v>
      </c>
      <c r="L45" s="11">
        <f t="shared" si="23"/>
        <v>5.2857142857142856</v>
      </c>
      <c r="M45" s="11">
        <f t="shared" si="23"/>
        <v>62.285714285714285</v>
      </c>
      <c r="N45" s="11">
        <f t="shared" si="23"/>
        <v>137.5</v>
      </c>
    </row>
    <row r="50" spans="4:14" x14ac:dyDescent="0.25">
      <c r="D50" s="2" t="s">
        <v>33</v>
      </c>
    </row>
    <row r="51" spans="4:14" x14ac:dyDescent="0.25">
      <c r="D51">
        <f>D33</f>
        <v>18.25</v>
      </c>
      <c r="E51">
        <f t="shared" ref="E51:N51" si="24">E33</f>
        <v>17.75</v>
      </c>
      <c r="F51">
        <f t="shared" si="24"/>
        <v>4.25</v>
      </c>
      <c r="G51">
        <f t="shared" si="24"/>
        <v>9.25</v>
      </c>
      <c r="H51">
        <f t="shared" si="24"/>
        <v>1.25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5.75</v>
      </c>
      <c r="M51">
        <f t="shared" si="24"/>
        <v>5.75</v>
      </c>
      <c r="N51" s="10">
        <f t="shared" si="24"/>
        <v>56.5</v>
      </c>
    </row>
    <row r="52" spans="4:14" x14ac:dyDescent="0.25">
      <c r="D52">
        <f>D37</f>
        <v>30</v>
      </c>
      <c r="E52">
        <f t="shared" ref="E52:N52" si="25">E37</f>
        <v>19</v>
      </c>
      <c r="F52">
        <f t="shared" si="25"/>
        <v>7.5</v>
      </c>
      <c r="G52">
        <f t="shared" si="25"/>
        <v>2.5</v>
      </c>
      <c r="H52">
        <f t="shared" si="25"/>
        <v>2</v>
      </c>
      <c r="I52">
        <f t="shared" si="25"/>
        <v>88</v>
      </c>
      <c r="J52">
        <f t="shared" si="25"/>
        <v>33</v>
      </c>
      <c r="K52">
        <f t="shared" si="25"/>
        <v>36.5</v>
      </c>
      <c r="L52">
        <f t="shared" si="25"/>
        <v>9.5</v>
      </c>
      <c r="M52">
        <f t="shared" si="25"/>
        <v>167</v>
      </c>
      <c r="N52" s="10">
        <f t="shared" si="25"/>
        <v>228</v>
      </c>
    </row>
    <row r="53" spans="4:14" x14ac:dyDescent="0.25">
      <c r="D53">
        <f>D41</f>
        <v>38.75</v>
      </c>
      <c r="E53">
        <f t="shared" ref="E53:N53" si="26">E41</f>
        <v>28.875</v>
      </c>
      <c r="F53">
        <f t="shared" si="26"/>
        <v>13.375</v>
      </c>
      <c r="G53">
        <f t="shared" si="26"/>
        <v>7.5</v>
      </c>
      <c r="H53">
        <f t="shared" si="26"/>
        <v>3.125</v>
      </c>
      <c r="I53">
        <f t="shared" si="26"/>
        <v>32.5</v>
      </c>
      <c r="J53">
        <f t="shared" si="26"/>
        <v>14.125</v>
      </c>
      <c r="K53">
        <f t="shared" si="26"/>
        <v>13.125</v>
      </c>
      <c r="L53">
        <f t="shared" si="26"/>
        <v>4.625</v>
      </c>
      <c r="M53">
        <f t="shared" si="26"/>
        <v>64.375</v>
      </c>
      <c r="N53" s="10">
        <f t="shared" si="26"/>
        <v>156.125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U14" sqref="T14:U1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25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 s="2">
        <f>SUM(I7:L7)</f>
        <v>2</v>
      </c>
      <c r="N7" s="2">
        <f>SUM(D7:L7)</f>
        <v>28</v>
      </c>
    </row>
    <row r="8" spans="1:14" x14ac:dyDescent="0.25">
      <c r="A8" s="5" t="s">
        <v>16</v>
      </c>
      <c r="B8" s="5"/>
      <c r="D8" s="9">
        <f>D7</f>
        <v>25</v>
      </c>
      <c r="E8" s="9">
        <f t="shared" ref="E8:N8" si="0">E7</f>
        <v>1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1</v>
      </c>
      <c r="K8" s="9">
        <f t="shared" si="0"/>
        <v>1</v>
      </c>
      <c r="L8" s="9">
        <f t="shared" si="0"/>
        <v>0</v>
      </c>
      <c r="M8" s="9">
        <f t="shared" si="0"/>
        <v>2</v>
      </c>
      <c r="N8" s="9">
        <f t="shared" si="0"/>
        <v>28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68</v>
      </c>
      <c r="E10">
        <v>38</v>
      </c>
      <c r="F10">
        <v>12</v>
      </c>
      <c r="G10">
        <v>11</v>
      </c>
      <c r="H10">
        <v>13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142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 s="2">
        <f t="shared" ref="M11:M13" si="3">SUM(I11:L11)</f>
        <v>1</v>
      </c>
      <c r="N11" s="2">
        <f t="shared" ref="N11:N13" si="4">SUM(D11:L11)</f>
        <v>1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68</v>
      </c>
      <c r="E15" s="9">
        <f t="shared" si="5"/>
        <v>38</v>
      </c>
      <c r="F15" s="9">
        <f t="shared" si="5"/>
        <v>12</v>
      </c>
      <c r="G15" s="9">
        <f t="shared" si="5"/>
        <v>11</v>
      </c>
      <c r="H15" s="9">
        <f t="shared" si="5"/>
        <v>13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1</v>
      </c>
      <c r="M15" s="9">
        <f t="shared" si="5"/>
        <v>1</v>
      </c>
      <c r="N15" s="9">
        <f t="shared" si="5"/>
        <v>143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9</v>
      </c>
      <c r="E17">
        <v>0</v>
      </c>
      <c r="F17">
        <v>0</v>
      </c>
      <c r="G17">
        <v>0</v>
      </c>
      <c r="H17">
        <v>6</v>
      </c>
      <c r="I17">
        <v>122</v>
      </c>
      <c r="J17">
        <v>75</v>
      </c>
      <c r="K17">
        <v>56</v>
      </c>
      <c r="L17">
        <v>8</v>
      </c>
      <c r="M17" s="2">
        <v>261</v>
      </c>
      <c r="N17" s="2">
        <f t="shared" ref="N17:N18" si="6">SUM(D17:L17)</f>
        <v>276</v>
      </c>
    </row>
    <row r="18" spans="1:14" x14ac:dyDescent="0.25">
      <c r="A18" s="4" t="s">
        <v>20</v>
      </c>
      <c r="B18" s="14">
        <v>7</v>
      </c>
      <c r="D18">
        <v>60</v>
      </c>
      <c r="E18">
        <v>41</v>
      </c>
      <c r="F18">
        <v>13</v>
      </c>
      <c r="G18">
        <v>3</v>
      </c>
      <c r="H18">
        <v>0</v>
      </c>
      <c r="I18">
        <v>6</v>
      </c>
      <c r="J18">
        <v>4</v>
      </c>
      <c r="K18">
        <v>0</v>
      </c>
      <c r="L18">
        <v>12</v>
      </c>
      <c r="M18" s="2">
        <f t="shared" ref="M17:M18" si="7">SUM(I18:L18)</f>
        <v>22</v>
      </c>
      <c r="N18" s="2">
        <f t="shared" si="6"/>
        <v>139</v>
      </c>
    </row>
    <row r="19" spans="1:14" x14ac:dyDescent="0.25">
      <c r="A19" s="5" t="s">
        <v>21</v>
      </c>
      <c r="B19" s="6"/>
      <c r="D19" s="9">
        <f>SUM(D17:D18)</f>
        <v>69</v>
      </c>
      <c r="E19" s="9">
        <f>SUM(E17:E18)</f>
        <v>41</v>
      </c>
      <c r="F19" s="9">
        <f t="shared" ref="F19:N19" si="8">SUM(F17:F18)</f>
        <v>13</v>
      </c>
      <c r="G19" s="9">
        <f t="shared" si="8"/>
        <v>3</v>
      </c>
      <c r="H19" s="9">
        <f t="shared" si="8"/>
        <v>6</v>
      </c>
      <c r="I19" s="9">
        <f t="shared" si="8"/>
        <v>128</v>
      </c>
      <c r="J19" s="9">
        <f t="shared" si="8"/>
        <v>79</v>
      </c>
      <c r="K19" s="9">
        <f t="shared" si="8"/>
        <v>56</v>
      </c>
      <c r="L19" s="9">
        <f t="shared" si="8"/>
        <v>20</v>
      </c>
      <c r="M19" s="9">
        <f t="shared" si="8"/>
        <v>283</v>
      </c>
      <c r="N19" s="9">
        <f t="shared" si="8"/>
        <v>415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69</v>
      </c>
      <c r="E21">
        <v>52</v>
      </c>
      <c r="F21">
        <v>22</v>
      </c>
      <c r="G21">
        <v>5</v>
      </c>
      <c r="H21">
        <v>5</v>
      </c>
      <c r="I21">
        <v>0</v>
      </c>
      <c r="J21">
        <v>0</v>
      </c>
      <c r="K21">
        <v>0</v>
      </c>
      <c r="L21">
        <v>0</v>
      </c>
      <c r="M21" s="2">
        <f t="shared" ref="M21:M28" si="9">SUM(I21:L21)</f>
        <v>0</v>
      </c>
      <c r="N21" s="2">
        <f t="shared" ref="N21:N28" si="10">SUM(D21:L21)</f>
        <v>153</v>
      </c>
    </row>
    <row r="22" spans="1:14" x14ac:dyDescent="0.25">
      <c r="A22" s="7" t="s">
        <v>22</v>
      </c>
      <c r="B22" s="14">
        <v>11</v>
      </c>
      <c r="D22">
        <v>82</v>
      </c>
      <c r="E22">
        <v>32</v>
      </c>
      <c r="F22">
        <v>16</v>
      </c>
      <c r="G22">
        <v>5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138</v>
      </c>
    </row>
    <row r="23" spans="1:14" x14ac:dyDescent="0.25">
      <c r="A23" s="4" t="s">
        <v>18</v>
      </c>
      <c r="B23" s="14"/>
      <c r="D23">
        <v>0</v>
      </c>
      <c r="E23">
        <v>0</v>
      </c>
      <c r="F23">
        <v>0</v>
      </c>
      <c r="G23">
        <v>0</v>
      </c>
      <c r="H23">
        <v>2</v>
      </c>
      <c r="I23">
        <v>253</v>
      </c>
      <c r="J23">
        <v>41</v>
      </c>
      <c r="K23">
        <v>59</v>
      </c>
      <c r="L23">
        <v>2</v>
      </c>
      <c r="M23" s="2">
        <f t="shared" ref="M23" si="11">SUM(I23:L23)</f>
        <v>355</v>
      </c>
      <c r="N23" s="2">
        <f t="shared" ref="N23" si="12">SUM(D23:L23)</f>
        <v>357</v>
      </c>
    </row>
    <row r="24" spans="1:14" x14ac:dyDescent="0.25">
      <c r="A24" s="4" t="s">
        <v>42</v>
      </c>
      <c r="B24" s="14"/>
      <c r="D24">
        <v>10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SUM(D24:L24)</f>
        <v>10</v>
      </c>
      <c r="N24" s="2">
        <f>SUM(M24)</f>
        <v>10</v>
      </c>
    </row>
    <row r="25" spans="1:14" x14ac:dyDescent="0.25">
      <c r="A25" s="4" t="s">
        <v>36</v>
      </c>
      <c r="B25" s="14">
        <v>5</v>
      </c>
      <c r="D25">
        <v>78</v>
      </c>
      <c r="E25">
        <v>63</v>
      </c>
      <c r="F25">
        <v>37</v>
      </c>
      <c r="G25">
        <v>14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195</v>
      </c>
    </row>
    <row r="26" spans="1:14" x14ac:dyDescent="0.25">
      <c r="A26" s="18" t="s">
        <v>34</v>
      </c>
      <c r="B26" s="14">
        <v>6</v>
      </c>
      <c r="D26">
        <v>77</v>
      </c>
      <c r="E26">
        <v>64</v>
      </c>
      <c r="F26">
        <v>31</v>
      </c>
      <c r="G26">
        <v>17</v>
      </c>
      <c r="H26">
        <v>1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190</v>
      </c>
    </row>
    <row r="27" spans="1:14" x14ac:dyDescent="0.25">
      <c r="A27" s="18" t="s">
        <v>17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159</v>
      </c>
      <c r="J27">
        <v>55</v>
      </c>
      <c r="K27">
        <v>48</v>
      </c>
      <c r="L27">
        <v>23</v>
      </c>
      <c r="M27" s="2">
        <f t="shared" si="9"/>
        <v>285</v>
      </c>
      <c r="N27" s="2">
        <f t="shared" si="10"/>
        <v>285</v>
      </c>
    </row>
    <row r="28" spans="1:14" x14ac:dyDescent="0.25">
      <c r="A28" s="18" t="s">
        <v>37</v>
      </c>
      <c r="B28" s="14">
        <v>9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</v>
      </c>
    </row>
    <row r="29" spans="1:14" x14ac:dyDescent="0.25">
      <c r="A29" s="5" t="s">
        <v>25</v>
      </c>
      <c r="B29" s="5"/>
      <c r="D29" s="9">
        <f t="shared" ref="D29:N29" si="13">SUM(D21:D28)</f>
        <v>316</v>
      </c>
      <c r="E29" s="9">
        <f t="shared" si="13"/>
        <v>211</v>
      </c>
      <c r="F29" s="9">
        <f t="shared" si="13"/>
        <v>106</v>
      </c>
      <c r="G29" s="9">
        <f t="shared" si="13"/>
        <v>41</v>
      </c>
      <c r="H29" s="9">
        <f t="shared" si="13"/>
        <v>15</v>
      </c>
      <c r="I29" s="9">
        <f t="shared" si="13"/>
        <v>412</v>
      </c>
      <c r="J29" s="9">
        <f t="shared" si="13"/>
        <v>96</v>
      </c>
      <c r="K29" s="9">
        <f t="shared" si="13"/>
        <v>107</v>
      </c>
      <c r="L29" s="9">
        <v>25</v>
      </c>
      <c r="M29" s="9">
        <f t="shared" si="13"/>
        <v>650</v>
      </c>
      <c r="N29" s="9">
        <f t="shared" si="13"/>
        <v>1329</v>
      </c>
    </row>
    <row r="30" spans="1:14" x14ac:dyDescent="0.25">
      <c r="A30" s="3"/>
      <c r="B30" s="3"/>
    </row>
    <row r="31" spans="1:14" x14ac:dyDescent="0.25">
      <c r="A31" s="5" t="s">
        <v>26</v>
      </c>
      <c r="B31" s="5"/>
      <c r="D31" s="9">
        <f t="shared" ref="D31:M31" si="14">D15+D19+D29</f>
        <v>453</v>
      </c>
      <c r="E31" s="9">
        <f t="shared" si="14"/>
        <v>290</v>
      </c>
      <c r="F31" s="9">
        <f t="shared" si="14"/>
        <v>131</v>
      </c>
      <c r="G31" s="9">
        <f t="shared" si="14"/>
        <v>55</v>
      </c>
      <c r="H31" s="9">
        <f t="shared" si="14"/>
        <v>34</v>
      </c>
      <c r="I31" s="9">
        <f t="shared" si="14"/>
        <v>540</v>
      </c>
      <c r="J31" s="9">
        <f t="shared" si="14"/>
        <v>175</v>
      </c>
      <c r="K31" s="9">
        <f t="shared" si="14"/>
        <v>163</v>
      </c>
      <c r="L31" s="9">
        <f t="shared" si="14"/>
        <v>46</v>
      </c>
      <c r="M31" s="9">
        <f t="shared" si="14"/>
        <v>934</v>
      </c>
      <c r="N31" s="19">
        <f>SUM(D31:L31)</f>
        <v>1887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2">
        <f t="shared" ref="D33:N33" si="15">IF(D15&gt;0,AVERAGE(D10:D14),0)</f>
        <v>34</v>
      </c>
      <c r="E33" s="2">
        <f t="shared" si="15"/>
        <v>19</v>
      </c>
      <c r="F33" s="2">
        <f t="shared" si="15"/>
        <v>6</v>
      </c>
      <c r="G33" s="2">
        <f t="shared" si="15"/>
        <v>5.5</v>
      </c>
      <c r="H33" s="2">
        <f t="shared" si="15"/>
        <v>6.5</v>
      </c>
      <c r="I33" s="2">
        <f t="shared" si="15"/>
        <v>0</v>
      </c>
      <c r="J33" s="2">
        <f t="shared" si="15"/>
        <v>0</v>
      </c>
      <c r="K33" s="2">
        <f t="shared" si="15"/>
        <v>0</v>
      </c>
      <c r="L33" s="2">
        <f t="shared" si="15"/>
        <v>0.5</v>
      </c>
      <c r="M33" s="2">
        <f t="shared" si="15"/>
        <v>0.2</v>
      </c>
      <c r="N33" s="11">
        <f t="shared" si="15"/>
        <v>28.6</v>
      </c>
    </row>
    <row r="34" spans="1:14" x14ac:dyDescent="0.25">
      <c r="A34" s="8" t="s">
        <v>28</v>
      </c>
      <c r="B34" s="8"/>
      <c r="D34" s="13">
        <f t="shared" ref="D34:N34" si="16">IF(OR(D15&gt;0,D31&gt;0),D15/D31,0)</f>
        <v>0.15011037527593818</v>
      </c>
      <c r="E34" s="13">
        <f t="shared" si="16"/>
        <v>0.1310344827586207</v>
      </c>
      <c r="F34" s="13">
        <f t="shared" si="16"/>
        <v>9.1603053435114504E-2</v>
      </c>
      <c r="G34" s="13">
        <f t="shared" si="16"/>
        <v>0.2</v>
      </c>
      <c r="H34" s="13">
        <f t="shared" si="16"/>
        <v>0.38235294117647056</v>
      </c>
      <c r="I34" s="13">
        <f t="shared" si="16"/>
        <v>0</v>
      </c>
      <c r="J34" s="13">
        <f t="shared" si="16"/>
        <v>0</v>
      </c>
      <c r="K34" s="13">
        <f t="shared" si="16"/>
        <v>0</v>
      </c>
      <c r="L34" s="13">
        <f t="shared" si="16"/>
        <v>2.1739130434782608E-2</v>
      </c>
      <c r="M34" s="13">
        <f t="shared" si="16"/>
        <v>1.0706638115631692E-3</v>
      </c>
      <c r="N34" s="13">
        <f t="shared" si="16"/>
        <v>7.5781664016958128E-2</v>
      </c>
    </row>
    <row r="35" spans="1:14" x14ac:dyDescent="0.25">
      <c r="A35" s="5" t="s">
        <v>29</v>
      </c>
      <c r="B35" s="5"/>
      <c r="D35" s="2">
        <f>RANK(D33,D$51:D$53)</f>
        <v>3</v>
      </c>
      <c r="E35" s="2">
        <f t="shared" ref="E35:N35" si="17">RANK(E33,E$51:E$53)</f>
        <v>3</v>
      </c>
      <c r="F35" s="2">
        <f t="shared" si="17"/>
        <v>3</v>
      </c>
      <c r="G35" s="2">
        <f t="shared" si="17"/>
        <v>1</v>
      </c>
      <c r="H35" s="2">
        <f t="shared" si="17"/>
        <v>1</v>
      </c>
      <c r="I35" s="2">
        <f t="shared" si="17"/>
        <v>3</v>
      </c>
      <c r="J35" s="2">
        <f t="shared" si="17"/>
        <v>3</v>
      </c>
      <c r="K35" s="2">
        <f t="shared" si="17"/>
        <v>3</v>
      </c>
      <c r="L35" s="2">
        <f t="shared" si="17"/>
        <v>3</v>
      </c>
      <c r="M35" s="2">
        <f t="shared" si="17"/>
        <v>3</v>
      </c>
      <c r="N35" s="2">
        <f t="shared" si="17"/>
        <v>3</v>
      </c>
    </row>
    <row r="36" spans="1:14" x14ac:dyDescent="0.25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5" t="s">
        <v>30</v>
      </c>
      <c r="B37" s="5"/>
      <c r="D37" s="2">
        <f t="shared" ref="D37:N37" si="18">IF(D19&gt;0,AVERAGE(D17:D18),0)</f>
        <v>34.5</v>
      </c>
      <c r="E37" s="2">
        <f t="shared" si="18"/>
        <v>20.5</v>
      </c>
      <c r="F37" s="2">
        <f t="shared" si="18"/>
        <v>6.5</v>
      </c>
      <c r="G37" s="2">
        <f t="shared" si="18"/>
        <v>1.5</v>
      </c>
      <c r="H37" s="2">
        <f t="shared" si="18"/>
        <v>3</v>
      </c>
      <c r="I37" s="2">
        <f t="shared" si="18"/>
        <v>64</v>
      </c>
      <c r="J37" s="2">
        <f t="shared" si="18"/>
        <v>39.5</v>
      </c>
      <c r="K37" s="2">
        <f t="shared" si="18"/>
        <v>28</v>
      </c>
      <c r="L37" s="2">
        <f t="shared" si="18"/>
        <v>10</v>
      </c>
      <c r="M37" s="2">
        <f t="shared" si="18"/>
        <v>141.5</v>
      </c>
      <c r="N37" s="11">
        <f t="shared" si="18"/>
        <v>207.5</v>
      </c>
    </row>
    <row r="38" spans="1:14" x14ac:dyDescent="0.25">
      <c r="A38" s="8" t="s">
        <v>28</v>
      </c>
      <c r="B38" s="8"/>
      <c r="D38" s="13">
        <f t="shared" ref="D38:N38" si="19">IF(D31&gt;0,D19/D31,0)</f>
        <v>0.15231788079470199</v>
      </c>
      <c r="E38" s="13">
        <f t="shared" si="19"/>
        <v>0.14137931034482759</v>
      </c>
      <c r="F38" s="13">
        <f t="shared" si="19"/>
        <v>9.9236641221374045E-2</v>
      </c>
      <c r="G38" s="13">
        <f t="shared" si="19"/>
        <v>5.4545454545454543E-2</v>
      </c>
      <c r="H38" s="13">
        <f t="shared" si="19"/>
        <v>0.17647058823529413</v>
      </c>
      <c r="I38" s="13">
        <f t="shared" si="19"/>
        <v>0.23703703703703705</v>
      </c>
      <c r="J38" s="13">
        <f t="shared" si="19"/>
        <v>0.4514285714285714</v>
      </c>
      <c r="K38" s="13">
        <f t="shared" si="19"/>
        <v>0.34355828220858897</v>
      </c>
      <c r="L38" s="13">
        <f t="shared" si="19"/>
        <v>0.43478260869565216</v>
      </c>
      <c r="M38" s="13">
        <f t="shared" si="19"/>
        <v>0.30299785867237689</v>
      </c>
      <c r="N38" s="13">
        <f t="shared" si="19"/>
        <v>0.21992580816110227</v>
      </c>
    </row>
    <row r="39" spans="1:14" x14ac:dyDescent="0.25">
      <c r="A39" s="5" t="s">
        <v>29</v>
      </c>
      <c r="B39" s="5"/>
      <c r="D39" s="2">
        <f>RANK(D37,D$51:D$53)</f>
        <v>2</v>
      </c>
      <c r="E39" s="2">
        <f t="shared" ref="E39:N39" si="20">RANK(E37,E$51:E$53)</f>
        <v>2</v>
      </c>
      <c r="F39" s="2">
        <f t="shared" si="20"/>
        <v>2</v>
      </c>
      <c r="G39" s="2">
        <f t="shared" si="20"/>
        <v>3</v>
      </c>
      <c r="H39" s="2">
        <f t="shared" si="20"/>
        <v>2</v>
      </c>
      <c r="I39" s="2">
        <f t="shared" si="20"/>
        <v>1</v>
      </c>
      <c r="J39" s="2">
        <f t="shared" si="20"/>
        <v>1</v>
      </c>
      <c r="K39" s="2">
        <f t="shared" si="20"/>
        <v>1</v>
      </c>
      <c r="L39" s="2">
        <f t="shared" si="20"/>
        <v>1</v>
      </c>
      <c r="M39" s="2">
        <f t="shared" si="20"/>
        <v>1</v>
      </c>
      <c r="N39" s="2">
        <f t="shared" si="20"/>
        <v>1</v>
      </c>
    </row>
    <row r="40" spans="1:14" x14ac:dyDescent="0.25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5" t="s">
        <v>31</v>
      </c>
      <c r="B41" s="5"/>
      <c r="D41" s="2">
        <f t="shared" ref="D41:N41" si="21">IF(D29&gt;0,AVERAGE(D21:D28),0)</f>
        <v>39.5</v>
      </c>
      <c r="E41" s="2">
        <f t="shared" si="21"/>
        <v>26.375</v>
      </c>
      <c r="F41" s="2">
        <f t="shared" si="21"/>
        <v>13.25</v>
      </c>
      <c r="G41" s="2">
        <f t="shared" si="21"/>
        <v>5.125</v>
      </c>
      <c r="H41" s="2">
        <f t="shared" si="21"/>
        <v>1.875</v>
      </c>
      <c r="I41" s="2">
        <f t="shared" si="21"/>
        <v>51.5</v>
      </c>
      <c r="J41" s="2">
        <f t="shared" si="21"/>
        <v>12</v>
      </c>
      <c r="K41" s="2">
        <f t="shared" si="21"/>
        <v>13.375</v>
      </c>
      <c r="L41" s="2">
        <f t="shared" si="21"/>
        <v>3.125</v>
      </c>
      <c r="M41" s="2">
        <f t="shared" si="21"/>
        <v>81.25</v>
      </c>
      <c r="N41" s="11">
        <f t="shared" si="21"/>
        <v>166.125</v>
      </c>
    </row>
    <row r="42" spans="1:14" x14ac:dyDescent="0.25">
      <c r="A42" s="8" t="s">
        <v>28</v>
      </c>
      <c r="B42" s="8"/>
      <c r="D42" s="13">
        <f>IF(D31&gt;0,D29/D31,0)</f>
        <v>0.69757174392935983</v>
      </c>
      <c r="E42" s="13">
        <f t="shared" ref="E42:N42" si="22">IF(E31&gt;0,E29/E31,0)</f>
        <v>0.72758620689655173</v>
      </c>
      <c r="F42" s="13">
        <f t="shared" si="22"/>
        <v>0.80916030534351147</v>
      </c>
      <c r="G42" s="13">
        <f t="shared" si="22"/>
        <v>0.74545454545454548</v>
      </c>
      <c r="H42" s="13">
        <f t="shared" si="22"/>
        <v>0.44117647058823528</v>
      </c>
      <c r="I42" s="13">
        <f t="shared" si="22"/>
        <v>0.76296296296296295</v>
      </c>
      <c r="J42" s="13">
        <f t="shared" si="22"/>
        <v>0.5485714285714286</v>
      </c>
      <c r="K42" s="13">
        <f t="shared" si="22"/>
        <v>0.65644171779141103</v>
      </c>
      <c r="L42" s="13">
        <f t="shared" si="22"/>
        <v>0.54347826086956519</v>
      </c>
      <c r="M42" s="13">
        <f t="shared" si="22"/>
        <v>0.69593147751605999</v>
      </c>
      <c r="N42" s="13">
        <f t="shared" si="22"/>
        <v>0.70429252782193963</v>
      </c>
    </row>
    <row r="43" spans="1:14" x14ac:dyDescent="0.25">
      <c r="A43" s="5" t="s">
        <v>29</v>
      </c>
      <c r="B43" s="5"/>
      <c r="D43" s="2">
        <f>RANK(D41,D$51:D$53)</f>
        <v>1</v>
      </c>
      <c r="E43" s="2">
        <f t="shared" ref="E43:N43" si="23">RANK(E41,E$51:E$53)</f>
        <v>1</v>
      </c>
      <c r="F43" s="2">
        <f t="shared" si="23"/>
        <v>1</v>
      </c>
      <c r="G43" s="2">
        <f t="shared" si="23"/>
        <v>2</v>
      </c>
      <c r="H43" s="2">
        <f t="shared" si="23"/>
        <v>3</v>
      </c>
      <c r="I43" s="2">
        <f t="shared" si="23"/>
        <v>2</v>
      </c>
      <c r="J43" s="2">
        <f t="shared" si="23"/>
        <v>2</v>
      </c>
      <c r="K43" s="2">
        <f t="shared" si="23"/>
        <v>2</v>
      </c>
      <c r="L43" s="2">
        <f t="shared" si="23"/>
        <v>2</v>
      </c>
      <c r="M43" s="2">
        <f t="shared" si="23"/>
        <v>2</v>
      </c>
      <c r="N43" s="2">
        <f t="shared" si="23"/>
        <v>2</v>
      </c>
    </row>
    <row r="44" spans="1:14" x14ac:dyDescent="0.25">
      <c r="A44" s="3"/>
      <c r="B44" s="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5" t="s">
        <v>32</v>
      </c>
      <c r="B45" s="5"/>
      <c r="D45" s="11">
        <f t="shared" ref="D45:N45" si="24">D31/COUNTA($B$9:$B$28)</f>
        <v>34.846153846153847</v>
      </c>
      <c r="E45" s="11">
        <f t="shared" si="24"/>
        <v>22.307692307692307</v>
      </c>
      <c r="F45" s="11">
        <f t="shared" si="24"/>
        <v>10.076923076923077</v>
      </c>
      <c r="G45" s="11">
        <f t="shared" si="24"/>
        <v>4.2307692307692308</v>
      </c>
      <c r="H45" s="11">
        <f t="shared" si="24"/>
        <v>2.6153846153846154</v>
      </c>
      <c r="I45" s="11">
        <f t="shared" si="24"/>
        <v>41.53846153846154</v>
      </c>
      <c r="J45" s="11">
        <f t="shared" si="24"/>
        <v>13.461538461538462</v>
      </c>
      <c r="K45" s="11">
        <f t="shared" si="24"/>
        <v>12.538461538461538</v>
      </c>
      <c r="L45" s="11">
        <f t="shared" si="24"/>
        <v>3.5384615384615383</v>
      </c>
      <c r="M45" s="11">
        <f t="shared" si="24"/>
        <v>71.84615384615384</v>
      </c>
      <c r="N45" s="11">
        <f t="shared" si="24"/>
        <v>145.15384615384616</v>
      </c>
    </row>
    <row r="50" spans="4:14" x14ac:dyDescent="0.25">
      <c r="D50" s="2" t="s">
        <v>33</v>
      </c>
    </row>
    <row r="51" spans="4:14" x14ac:dyDescent="0.25">
      <c r="D51">
        <f>D33</f>
        <v>34</v>
      </c>
      <c r="E51">
        <f t="shared" ref="E51:N51" si="25">E33</f>
        <v>19</v>
      </c>
      <c r="F51">
        <f t="shared" si="25"/>
        <v>6</v>
      </c>
      <c r="G51">
        <f t="shared" si="25"/>
        <v>5.5</v>
      </c>
      <c r="H51">
        <f t="shared" si="25"/>
        <v>6.5</v>
      </c>
      <c r="I51">
        <f t="shared" si="25"/>
        <v>0</v>
      </c>
      <c r="J51">
        <f t="shared" si="25"/>
        <v>0</v>
      </c>
      <c r="K51">
        <f t="shared" si="25"/>
        <v>0</v>
      </c>
      <c r="L51">
        <f t="shared" si="25"/>
        <v>0.5</v>
      </c>
      <c r="M51">
        <f t="shared" si="25"/>
        <v>0.2</v>
      </c>
      <c r="N51" s="10">
        <f t="shared" si="25"/>
        <v>28.6</v>
      </c>
    </row>
    <row r="52" spans="4:14" x14ac:dyDescent="0.25">
      <c r="D52">
        <f>D37</f>
        <v>34.5</v>
      </c>
      <c r="E52">
        <f t="shared" ref="E52:N52" si="26">E37</f>
        <v>20.5</v>
      </c>
      <c r="F52">
        <f t="shared" si="26"/>
        <v>6.5</v>
      </c>
      <c r="G52">
        <f t="shared" si="26"/>
        <v>1.5</v>
      </c>
      <c r="H52">
        <f t="shared" si="26"/>
        <v>3</v>
      </c>
      <c r="I52">
        <f t="shared" si="26"/>
        <v>64</v>
      </c>
      <c r="J52">
        <f t="shared" si="26"/>
        <v>39.5</v>
      </c>
      <c r="K52">
        <f t="shared" si="26"/>
        <v>28</v>
      </c>
      <c r="L52">
        <f t="shared" si="26"/>
        <v>10</v>
      </c>
      <c r="M52">
        <f t="shared" si="26"/>
        <v>141.5</v>
      </c>
      <c r="N52" s="10">
        <f t="shared" si="26"/>
        <v>207.5</v>
      </c>
    </row>
    <row r="53" spans="4:14" x14ac:dyDescent="0.25">
      <c r="D53">
        <f>D41</f>
        <v>39.5</v>
      </c>
      <c r="E53">
        <f t="shared" ref="E53:N53" si="27">E41</f>
        <v>26.375</v>
      </c>
      <c r="F53">
        <f t="shared" si="27"/>
        <v>13.25</v>
      </c>
      <c r="G53">
        <f t="shared" si="27"/>
        <v>5.125</v>
      </c>
      <c r="H53">
        <f t="shared" si="27"/>
        <v>1.875</v>
      </c>
      <c r="I53">
        <f t="shared" si="27"/>
        <v>51.5</v>
      </c>
      <c r="J53">
        <f t="shared" si="27"/>
        <v>12</v>
      </c>
      <c r="K53">
        <f t="shared" si="27"/>
        <v>13.375</v>
      </c>
      <c r="L53">
        <f t="shared" si="27"/>
        <v>3.125</v>
      </c>
      <c r="M53">
        <f t="shared" si="27"/>
        <v>81.25</v>
      </c>
      <c r="N53" s="10">
        <f t="shared" si="27"/>
        <v>166.125</v>
      </c>
    </row>
  </sheetData>
  <mergeCells count="3">
    <mergeCell ref="A1:N1"/>
    <mergeCell ref="A2:N2"/>
    <mergeCell ref="A3:N3"/>
  </mergeCells>
  <pageMargins left="0.25" right="0.25" top="0.75" bottom="0.75" header="0.3" footer="0.3"/>
  <pageSetup scale="80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357</v>
      </c>
      <c r="E7">
        <f>SUM(January:December!E7)</f>
        <v>49</v>
      </c>
      <c r="F7">
        <f>SUM(January:December!F7)</f>
        <v>31</v>
      </c>
      <c r="G7">
        <f>SUM(January:December!G7)</f>
        <v>22</v>
      </c>
      <c r="H7">
        <f>SUM(January:December!H7)</f>
        <v>2</v>
      </c>
      <c r="I7">
        <f>SUM(January:December!I7)</f>
        <v>13</v>
      </c>
      <c r="J7">
        <f>SUM(January:December!J7)</f>
        <v>6</v>
      </c>
      <c r="K7">
        <f>SUM(January:December!K7)</f>
        <v>13</v>
      </c>
      <c r="L7">
        <f>SUM(January:December!L7)</f>
        <v>5</v>
      </c>
      <c r="M7" s="2">
        <f>SUM(I7:L7)</f>
        <v>37</v>
      </c>
      <c r="N7" s="2">
        <f>SUM(D7:L7)</f>
        <v>498</v>
      </c>
    </row>
    <row r="8" spans="1:14" ht="14.45" customHeight="1" x14ac:dyDescent="0.25">
      <c r="A8" s="5" t="s">
        <v>16</v>
      </c>
      <c r="B8" s="5"/>
      <c r="D8" s="9">
        <f>D7</f>
        <v>357</v>
      </c>
      <c r="E8" s="9">
        <f t="shared" ref="E8:N8" si="0">E7</f>
        <v>49</v>
      </c>
      <c r="F8" s="9">
        <f t="shared" si="0"/>
        <v>31</v>
      </c>
      <c r="G8" s="9">
        <f t="shared" si="0"/>
        <v>22</v>
      </c>
      <c r="H8" s="9">
        <f t="shared" si="0"/>
        <v>2</v>
      </c>
      <c r="I8" s="9">
        <f t="shared" si="0"/>
        <v>13</v>
      </c>
      <c r="J8" s="9">
        <f t="shared" si="0"/>
        <v>6</v>
      </c>
      <c r="K8" s="9">
        <f t="shared" si="0"/>
        <v>13</v>
      </c>
      <c r="L8" s="9">
        <f t="shared" si="0"/>
        <v>5</v>
      </c>
      <c r="M8" s="9">
        <f t="shared" si="0"/>
        <v>37</v>
      </c>
      <c r="N8" s="9">
        <f t="shared" si="0"/>
        <v>498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927</v>
      </c>
      <c r="E10">
        <f>SUM(January:December!E10)</f>
        <v>751</v>
      </c>
      <c r="F10">
        <f>SUM(January:December!F10)</f>
        <v>204</v>
      </c>
      <c r="G10">
        <f>SUM(January:December!G10)</f>
        <v>376</v>
      </c>
      <c r="H10">
        <f>SUM(January:December!H10)</f>
        <v>223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2481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107</v>
      </c>
      <c r="M11" s="2">
        <f t="shared" ref="M11:M13" si="3">SUM(I11:L11)</f>
        <v>107</v>
      </c>
      <c r="N11" s="2">
        <f t="shared" ref="N11:N13" si="4">SUM(D11:L11)</f>
        <v>107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102</v>
      </c>
      <c r="M12" s="2">
        <f t="shared" si="3"/>
        <v>102</v>
      </c>
      <c r="N12" s="2">
        <f t="shared" si="4"/>
        <v>102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3</v>
      </c>
      <c r="M13" s="2">
        <f t="shared" si="3"/>
        <v>3</v>
      </c>
      <c r="N13" s="2">
        <f t="shared" si="4"/>
        <v>3</v>
      </c>
    </row>
    <row r="14" spans="1:14" x14ac:dyDescent="0.25">
      <c r="A14" s="4" t="s">
        <v>41</v>
      </c>
      <c r="B14" s="14">
        <v>4</v>
      </c>
      <c r="D14">
        <f>SUM(January:December!D15)</f>
        <v>927</v>
      </c>
      <c r="E14">
        <f>SUM(January:December!E15)</f>
        <v>751</v>
      </c>
      <c r="F14">
        <f>SUM(January:December!F15)</f>
        <v>204</v>
      </c>
      <c r="G14">
        <f>SUM(January:December!G15)</f>
        <v>376</v>
      </c>
      <c r="H14">
        <f>SUM(January:December!H15)</f>
        <v>223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324</v>
      </c>
      <c r="M14" s="2">
        <f t="shared" si="1"/>
        <v>324</v>
      </c>
      <c r="N14" s="2">
        <f t="shared" si="2"/>
        <v>2805</v>
      </c>
    </row>
    <row r="15" spans="1:14" x14ac:dyDescent="0.25">
      <c r="A15" s="5" t="s">
        <v>19</v>
      </c>
      <c r="B15" s="6"/>
      <c r="D15" s="9">
        <f t="shared" ref="D15:N15" si="5">SUM(D10:D14)</f>
        <v>1854</v>
      </c>
      <c r="E15" s="9">
        <f t="shared" si="5"/>
        <v>1502</v>
      </c>
      <c r="F15" s="9">
        <f t="shared" si="5"/>
        <v>408</v>
      </c>
      <c r="G15" s="9">
        <f t="shared" si="5"/>
        <v>752</v>
      </c>
      <c r="H15" s="9">
        <f t="shared" si="5"/>
        <v>446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536</v>
      </c>
      <c r="M15" s="9">
        <f t="shared" si="5"/>
        <v>536</v>
      </c>
      <c r="N15" s="9">
        <f t="shared" si="5"/>
        <v>5498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60</v>
      </c>
      <c r="E17">
        <f>SUM(January:December!E18)</f>
        <v>42</v>
      </c>
      <c r="F17">
        <f>SUM(January:December!F18)</f>
        <v>13</v>
      </c>
      <c r="G17">
        <f>SUM(January:December!G18)</f>
        <v>4</v>
      </c>
      <c r="H17">
        <f>SUM(January:December!H18)</f>
        <v>13</v>
      </c>
      <c r="I17">
        <f>SUM(January:December!I18)</f>
        <v>2316</v>
      </c>
      <c r="J17">
        <f>SUM(January:December!J18)</f>
        <v>1130</v>
      </c>
      <c r="K17">
        <f>SUM(January:December!K18)</f>
        <v>887</v>
      </c>
      <c r="L17">
        <f>SUM(January:December!L18)</f>
        <v>293</v>
      </c>
      <c r="M17" s="2">
        <f t="shared" ref="M17" si="6">SUM(I17:L17)</f>
        <v>4626</v>
      </c>
      <c r="N17" s="2">
        <f t="shared" ref="N17" si="7">SUM(D17:L17)</f>
        <v>4758</v>
      </c>
    </row>
    <row r="18" spans="1:14" x14ac:dyDescent="0.25">
      <c r="A18" s="4" t="s">
        <v>20</v>
      </c>
      <c r="B18" s="14">
        <v>7</v>
      </c>
      <c r="D18">
        <f>SUM(January:December!D19)</f>
        <v>869</v>
      </c>
      <c r="E18">
        <f>SUM(January:December!E19)</f>
        <v>559</v>
      </c>
      <c r="F18">
        <f>SUM(January:December!F19)</f>
        <v>188</v>
      </c>
      <c r="G18">
        <f>SUM(January:December!G19)</f>
        <v>108</v>
      </c>
      <c r="H18">
        <f>SUM(January:December!H19)</f>
        <v>80</v>
      </c>
      <c r="I18">
        <f>SUM(January:December!I19)</f>
        <v>2438</v>
      </c>
      <c r="J18">
        <f>SUM(January:December!J19)</f>
        <v>1205</v>
      </c>
      <c r="K18">
        <f>SUM(January:December!K19)</f>
        <v>943</v>
      </c>
      <c r="L18">
        <f>SUM(January:December!L19)</f>
        <v>296</v>
      </c>
      <c r="M18" s="2">
        <f t="shared" ref="M18" si="8">SUM(I18:L18)</f>
        <v>4882</v>
      </c>
      <c r="N18" s="2">
        <f t="shared" ref="N18" si="9">SUM(D18:L18)</f>
        <v>6686</v>
      </c>
    </row>
    <row r="19" spans="1:14" x14ac:dyDescent="0.25">
      <c r="A19" s="5" t="s">
        <v>21</v>
      </c>
      <c r="B19" s="6"/>
      <c r="D19" s="9">
        <f>SUM(D17:D18)</f>
        <v>929</v>
      </c>
      <c r="E19" s="9">
        <f>SUM(E17:E18)</f>
        <v>601</v>
      </c>
      <c r="F19" s="9">
        <f t="shared" ref="F19:N19" si="10">SUM(F17:F18)</f>
        <v>201</v>
      </c>
      <c r="G19" s="9">
        <f t="shared" si="10"/>
        <v>112</v>
      </c>
      <c r="H19" s="9">
        <f t="shared" si="10"/>
        <v>93</v>
      </c>
      <c r="I19" s="9">
        <f t="shared" si="10"/>
        <v>4754</v>
      </c>
      <c r="J19" s="9">
        <f t="shared" si="10"/>
        <v>2335</v>
      </c>
      <c r="K19" s="9">
        <f t="shared" si="10"/>
        <v>1830</v>
      </c>
      <c r="L19" s="9">
        <f t="shared" si="10"/>
        <v>589</v>
      </c>
      <c r="M19" s="9">
        <f t="shared" si="10"/>
        <v>9508</v>
      </c>
      <c r="N19" s="9">
        <f t="shared" si="10"/>
        <v>11444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860</v>
      </c>
      <c r="E21">
        <f>SUM(January:December!E22)</f>
        <v>584</v>
      </c>
      <c r="F21">
        <f>SUM(January:December!F22)</f>
        <v>253</v>
      </c>
      <c r="G21">
        <f>SUM(January:December!G22)</f>
        <v>163</v>
      </c>
      <c r="H21">
        <f>SUM(January:December!H22)</f>
        <v>122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1982</v>
      </c>
    </row>
    <row r="22" spans="1:14" x14ac:dyDescent="0.25">
      <c r="A22" s="7" t="s">
        <v>22</v>
      </c>
      <c r="B22" s="14">
        <v>11</v>
      </c>
      <c r="D22">
        <f>SUM(January:December!D23)</f>
        <v>683</v>
      </c>
      <c r="E22">
        <f>SUM(January:December!E23)</f>
        <v>556</v>
      </c>
      <c r="F22">
        <f>SUM(January:December!F23)</f>
        <v>219</v>
      </c>
      <c r="G22">
        <f>SUM(January:December!G23)</f>
        <v>176</v>
      </c>
      <c r="H22">
        <f>SUM(January:December!H23)</f>
        <v>69</v>
      </c>
      <c r="I22">
        <f>SUM(January:December!I23)</f>
        <v>253</v>
      </c>
      <c r="J22">
        <f>SUM(January:December!J23)</f>
        <v>42</v>
      </c>
      <c r="K22">
        <f>SUM(January:December!K23)</f>
        <v>59</v>
      </c>
      <c r="L22">
        <f>SUM(January:December!L23)</f>
        <v>2</v>
      </c>
      <c r="M22" s="2">
        <f t="shared" si="11"/>
        <v>356</v>
      </c>
      <c r="N22" s="2">
        <f t="shared" si="12"/>
        <v>2059</v>
      </c>
    </row>
    <row r="23" spans="1:14" x14ac:dyDescent="0.25">
      <c r="A23" s="4" t="s">
        <v>18</v>
      </c>
      <c r="B23" s="14"/>
      <c r="D23">
        <f>SUM(January:December!D25)</f>
        <v>786</v>
      </c>
      <c r="E23">
        <f>SUM(January:December!E25)</f>
        <v>600</v>
      </c>
      <c r="F23">
        <f>SUM(January:December!F25)</f>
        <v>225</v>
      </c>
      <c r="G23">
        <f>SUM(January:December!G25)</f>
        <v>199</v>
      </c>
      <c r="H23">
        <f>SUM(January:December!H25)</f>
        <v>62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1872</v>
      </c>
    </row>
    <row r="24" spans="1:14" x14ac:dyDescent="0.25">
      <c r="A24" s="4" t="s">
        <v>36</v>
      </c>
      <c r="B24" s="14">
        <v>5</v>
      </c>
      <c r="D24">
        <f>SUM(January:December!D26)</f>
        <v>255</v>
      </c>
      <c r="E24">
        <f>SUM(January:December!E26)</f>
        <v>214</v>
      </c>
      <c r="F24">
        <f>SUM(January:December!F26)</f>
        <v>86</v>
      </c>
      <c r="G24">
        <f>SUM(January:December!G26)</f>
        <v>60</v>
      </c>
      <c r="H24">
        <f>SUM(January:December!H26)</f>
        <v>25</v>
      </c>
      <c r="I24">
        <f>SUM(January:December!I26)</f>
        <v>2302</v>
      </c>
      <c r="J24">
        <f>SUM(January:December!J26)</f>
        <v>769</v>
      </c>
      <c r="K24">
        <f>SUM(January:December!K26)</f>
        <v>839</v>
      </c>
      <c r="L24">
        <f>SUM(January:December!L26)</f>
        <v>338</v>
      </c>
      <c r="M24" s="2">
        <f t="shared" si="11"/>
        <v>4248</v>
      </c>
      <c r="N24" s="2">
        <f t="shared" si="12"/>
        <v>4888</v>
      </c>
    </row>
    <row r="25" spans="1:14" x14ac:dyDescent="0.25">
      <c r="A25" s="18" t="s">
        <v>34</v>
      </c>
      <c r="B25" s="14">
        <v>6</v>
      </c>
      <c r="D25">
        <f>SUM(January:December!D27)</f>
        <v>663</v>
      </c>
      <c r="E25">
        <f>SUM(January:December!E27)</f>
        <v>427</v>
      </c>
      <c r="F25">
        <f>SUM(January:December!F27)</f>
        <v>213</v>
      </c>
      <c r="G25">
        <f>SUM(January:December!G27)</f>
        <v>158</v>
      </c>
      <c r="H25">
        <f>SUM(January:December!H27)</f>
        <v>87</v>
      </c>
      <c r="I25">
        <f>SUM(January:December!I27)</f>
        <v>419</v>
      </c>
      <c r="J25">
        <f>SUM(January:December!J27)</f>
        <v>167</v>
      </c>
      <c r="K25">
        <f>SUM(January:December!K27)</f>
        <v>153</v>
      </c>
      <c r="L25">
        <f>SUM(January:December!L27)</f>
        <v>60</v>
      </c>
      <c r="M25" s="2">
        <f t="shared" si="11"/>
        <v>799</v>
      </c>
      <c r="N25" s="2">
        <f t="shared" si="12"/>
        <v>2347</v>
      </c>
    </row>
    <row r="26" spans="1:14" x14ac:dyDescent="0.25">
      <c r="A26" s="18" t="s">
        <v>17</v>
      </c>
      <c r="B26" s="14">
        <v>8</v>
      </c>
      <c r="D26">
        <f>SUM(January:December!D28)</f>
        <v>4054</v>
      </c>
      <c r="E26">
        <f>SUM(January:December!E28)</f>
        <v>2981</v>
      </c>
      <c r="F26">
        <f>SUM(January:December!F28)</f>
        <v>1214</v>
      </c>
      <c r="G26">
        <f>SUM(January:December!G28)</f>
        <v>967</v>
      </c>
      <c r="H26">
        <f>SUM(January:December!H28)</f>
        <v>491</v>
      </c>
      <c r="I26">
        <f>SUM(January:December!I28)</f>
        <v>2683</v>
      </c>
      <c r="J26">
        <f>SUM(January:December!J28)</f>
        <v>1011</v>
      </c>
      <c r="K26">
        <f>SUM(January:December!K28)</f>
        <v>977</v>
      </c>
      <c r="L26">
        <f>SUM(January:December!L28)</f>
        <v>443</v>
      </c>
      <c r="M26" s="2">
        <f t="shared" si="11"/>
        <v>5114</v>
      </c>
      <c r="N26" s="2">
        <f t="shared" si="12"/>
        <v>14821</v>
      </c>
    </row>
    <row r="27" spans="1:14" x14ac:dyDescent="0.25">
      <c r="A27" s="18" t="s">
        <v>37</v>
      </c>
      <c r="B27" s="14">
        <v>9</v>
      </c>
      <c r="D27">
        <f>SUM(January:December!D30)</f>
        <v>5018</v>
      </c>
      <c r="E27">
        <f>SUM(January:December!E30)</f>
        <v>3650</v>
      </c>
      <c r="F27">
        <f>SUM(January:December!F30)</f>
        <v>1383</v>
      </c>
      <c r="G27">
        <f>SUM(January:December!G30)</f>
        <v>1235</v>
      </c>
      <c r="H27">
        <f>SUM(January:December!H30)</f>
        <v>669</v>
      </c>
      <c r="I27">
        <f>SUM(January:December!I30)</f>
        <v>4385</v>
      </c>
      <c r="J27">
        <f>SUM(January:December!J30)</f>
        <v>1830</v>
      </c>
      <c r="K27">
        <f>SUM(January:December!K30)</f>
        <v>1629</v>
      </c>
      <c r="L27">
        <f>SUM(January:December!L30)</f>
        <v>906</v>
      </c>
      <c r="M27" s="2">
        <f t="shared" si="11"/>
        <v>8750</v>
      </c>
      <c r="N27" s="2">
        <f t="shared" si="12"/>
        <v>20705</v>
      </c>
    </row>
    <row r="28" spans="1:14" x14ac:dyDescent="0.25">
      <c r="A28" s="5" t="s">
        <v>25</v>
      </c>
      <c r="B28" s="5"/>
      <c r="D28" s="9">
        <f t="shared" ref="D28:N28" si="15">SUM(D21:D27)</f>
        <v>12319</v>
      </c>
      <c r="E28" s="9">
        <f t="shared" si="15"/>
        <v>9012</v>
      </c>
      <c r="F28" s="9">
        <f t="shared" si="15"/>
        <v>3593</v>
      </c>
      <c r="G28" s="9">
        <f t="shared" si="15"/>
        <v>2958</v>
      </c>
      <c r="H28" s="9">
        <f t="shared" si="15"/>
        <v>1525</v>
      </c>
      <c r="I28" s="9">
        <f t="shared" si="15"/>
        <v>10042</v>
      </c>
      <c r="J28" s="9">
        <f t="shared" si="15"/>
        <v>3819</v>
      </c>
      <c r="K28" s="9">
        <f t="shared" si="15"/>
        <v>3657</v>
      </c>
      <c r="L28" s="9">
        <f t="shared" si="15"/>
        <v>1749</v>
      </c>
      <c r="M28" s="9">
        <f t="shared" si="15"/>
        <v>19267</v>
      </c>
      <c r="N28" s="9">
        <f t="shared" si="15"/>
        <v>48674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15102</v>
      </c>
      <c r="E30" s="9">
        <f t="shared" si="16"/>
        <v>11115</v>
      </c>
      <c r="F30" s="9">
        <f t="shared" si="16"/>
        <v>4202</v>
      </c>
      <c r="G30" s="9">
        <f t="shared" si="16"/>
        <v>3822</v>
      </c>
      <c r="H30" s="9">
        <f t="shared" si="16"/>
        <v>2064</v>
      </c>
      <c r="I30" s="9">
        <f t="shared" si="16"/>
        <v>14796</v>
      </c>
      <c r="J30" s="9">
        <f t="shared" si="16"/>
        <v>6154</v>
      </c>
      <c r="K30" s="9">
        <f t="shared" si="16"/>
        <v>5487</v>
      </c>
      <c r="L30" s="9">
        <f t="shared" si="16"/>
        <v>2874</v>
      </c>
      <c r="M30" s="9">
        <f t="shared" si="16"/>
        <v>29311</v>
      </c>
      <c r="N30" s="19">
        <f>SUM(D30:L30)</f>
        <v>65616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370.8</v>
      </c>
      <c r="E32" s="2">
        <f t="shared" si="17"/>
        <v>300.39999999999998</v>
      </c>
      <c r="F32" s="2">
        <f t="shared" si="17"/>
        <v>81.599999999999994</v>
      </c>
      <c r="G32" s="2">
        <f t="shared" si="17"/>
        <v>150.4</v>
      </c>
      <c r="H32" s="2">
        <f t="shared" si="17"/>
        <v>89.2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107.2</v>
      </c>
      <c r="M32" s="2">
        <f t="shared" si="17"/>
        <v>107.2</v>
      </c>
      <c r="N32" s="11">
        <f t="shared" si="17"/>
        <v>1099.5999999999999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0.12276519666269368</v>
      </c>
      <c r="E33" s="13">
        <f t="shared" si="18"/>
        <v>0.13513270355375617</v>
      </c>
      <c r="F33" s="13">
        <f t="shared" si="18"/>
        <v>9.7096620656830085E-2</v>
      </c>
      <c r="G33" s="13">
        <f t="shared" si="18"/>
        <v>0.1967556253270539</v>
      </c>
      <c r="H33" s="13">
        <f t="shared" si="18"/>
        <v>0.21608527131782945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0.18649965205288796</v>
      </c>
      <c r="M33" s="13">
        <f t="shared" si="18"/>
        <v>1.8286650063116236E-2</v>
      </c>
      <c r="N33" s="13">
        <f t="shared" si="18"/>
        <v>8.3790538892952932E-2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3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464.5</v>
      </c>
      <c r="E36" s="2">
        <f t="shared" si="20"/>
        <v>300.5</v>
      </c>
      <c r="F36" s="2">
        <f t="shared" si="20"/>
        <v>100.5</v>
      </c>
      <c r="G36" s="2">
        <f t="shared" si="20"/>
        <v>56</v>
      </c>
      <c r="H36" s="2">
        <f t="shared" si="20"/>
        <v>46.5</v>
      </c>
      <c r="I36" s="2">
        <f t="shared" si="20"/>
        <v>2377</v>
      </c>
      <c r="J36" s="2">
        <f t="shared" si="20"/>
        <v>1167.5</v>
      </c>
      <c r="K36" s="2">
        <f t="shared" si="20"/>
        <v>915</v>
      </c>
      <c r="L36" s="2">
        <f t="shared" si="20"/>
        <v>294.5</v>
      </c>
      <c r="M36" s="2">
        <f t="shared" si="20"/>
        <v>4754</v>
      </c>
      <c r="N36" s="11">
        <f t="shared" si="20"/>
        <v>5722</v>
      </c>
    </row>
    <row r="37" spans="1:14" x14ac:dyDescent="0.25">
      <c r="A37" s="8" t="s">
        <v>28</v>
      </c>
      <c r="B37" s="8"/>
      <c r="D37" s="13">
        <f t="shared" ref="D37:N37" si="21">IF(D30&gt;0,D19/D30,0)</f>
        <v>6.1515031121705734E-2</v>
      </c>
      <c r="E37" s="13">
        <f t="shared" si="21"/>
        <v>5.4071075123706701E-2</v>
      </c>
      <c r="F37" s="13">
        <f t="shared" si="21"/>
        <v>4.7834364588291288E-2</v>
      </c>
      <c r="G37" s="13">
        <f t="shared" si="21"/>
        <v>2.9304029304029304E-2</v>
      </c>
      <c r="H37" s="13">
        <f t="shared" si="21"/>
        <v>4.5058139534883718E-2</v>
      </c>
      <c r="I37" s="13">
        <f t="shared" si="21"/>
        <v>0.32130305487969724</v>
      </c>
      <c r="J37" s="13">
        <f t="shared" si="21"/>
        <v>0.37942801429964251</v>
      </c>
      <c r="K37" s="13">
        <f t="shared" si="21"/>
        <v>0.33351558228540185</v>
      </c>
      <c r="L37" s="13">
        <f t="shared" si="21"/>
        <v>0.20494084899095338</v>
      </c>
      <c r="M37" s="13">
        <f t="shared" si="21"/>
        <v>0.3243833373136365</v>
      </c>
      <c r="N37" s="13">
        <f t="shared" si="21"/>
        <v>0.17440868080955865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2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1759.8571428571429</v>
      </c>
      <c r="E40" s="2">
        <f t="shared" si="23"/>
        <v>1287.4285714285713</v>
      </c>
      <c r="F40" s="2">
        <f t="shared" si="23"/>
        <v>513.28571428571433</v>
      </c>
      <c r="G40" s="2">
        <f t="shared" si="23"/>
        <v>422.57142857142856</v>
      </c>
      <c r="H40" s="2">
        <f t="shared" si="23"/>
        <v>217.85714285714286</v>
      </c>
      <c r="I40" s="2">
        <f t="shared" si="23"/>
        <v>1434.5714285714287</v>
      </c>
      <c r="J40" s="2">
        <f t="shared" si="23"/>
        <v>545.57142857142856</v>
      </c>
      <c r="K40" s="2">
        <f t="shared" si="23"/>
        <v>522.42857142857144</v>
      </c>
      <c r="L40" s="2">
        <f t="shared" si="23"/>
        <v>249.85714285714286</v>
      </c>
      <c r="M40" s="2">
        <f t="shared" si="23"/>
        <v>2752.4285714285716</v>
      </c>
      <c r="N40" s="11">
        <f t="shared" si="23"/>
        <v>6953.4285714285716</v>
      </c>
    </row>
    <row r="41" spans="1:14" x14ac:dyDescent="0.25">
      <c r="A41" s="8" t="s">
        <v>28</v>
      </c>
      <c r="B41" s="8"/>
      <c r="D41" s="13">
        <f>IF(D30&gt;0,D28/D30,0)</f>
        <v>0.81571977221560055</v>
      </c>
      <c r="E41" s="13">
        <f t="shared" ref="E41:N41" si="24">IF(E30&gt;0,E28/E30,0)</f>
        <v>0.81079622132253715</v>
      </c>
      <c r="F41" s="13">
        <f t="shared" si="24"/>
        <v>0.85506901475487862</v>
      </c>
      <c r="G41" s="13">
        <f t="shared" si="24"/>
        <v>0.77394034536891676</v>
      </c>
      <c r="H41" s="13">
        <f t="shared" si="24"/>
        <v>0.7388565891472868</v>
      </c>
      <c r="I41" s="13">
        <f t="shared" si="24"/>
        <v>0.67869694512030276</v>
      </c>
      <c r="J41" s="13">
        <f t="shared" si="24"/>
        <v>0.62057198570035754</v>
      </c>
      <c r="K41" s="13">
        <f t="shared" si="24"/>
        <v>0.6664844177145981</v>
      </c>
      <c r="L41" s="13">
        <f t="shared" si="24"/>
        <v>0.60855949895615868</v>
      </c>
      <c r="M41" s="13">
        <f t="shared" si="24"/>
        <v>0.6573300126232472</v>
      </c>
      <c r="N41" s="13">
        <f t="shared" si="24"/>
        <v>0.74180078029748842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1161.6923076923076</v>
      </c>
      <c r="E44" s="11">
        <f t="shared" si="26"/>
        <v>855</v>
      </c>
      <c r="F44" s="11">
        <f t="shared" si="26"/>
        <v>323.23076923076923</v>
      </c>
      <c r="G44" s="11">
        <f t="shared" si="26"/>
        <v>294</v>
      </c>
      <c r="H44" s="11">
        <f t="shared" si="26"/>
        <v>158.76923076923077</v>
      </c>
      <c r="I44" s="11">
        <f t="shared" si="26"/>
        <v>1138.1538461538462</v>
      </c>
      <c r="J44" s="11">
        <f t="shared" si="26"/>
        <v>473.38461538461536</v>
      </c>
      <c r="K44" s="11">
        <f t="shared" si="26"/>
        <v>422.07692307692309</v>
      </c>
      <c r="L44" s="11">
        <f t="shared" si="26"/>
        <v>221.07692307692307</v>
      </c>
      <c r="M44" s="11">
        <f t="shared" si="26"/>
        <v>2254.6923076923076</v>
      </c>
      <c r="N44" s="11">
        <f t="shared" si="26"/>
        <v>5047.3846153846152</v>
      </c>
    </row>
    <row r="49" spans="4:14" x14ac:dyDescent="0.25">
      <c r="D49" s="2" t="s">
        <v>33</v>
      </c>
    </row>
    <row r="50" spans="4:14" x14ac:dyDescent="0.25">
      <c r="D50">
        <f>D32</f>
        <v>370.8</v>
      </c>
      <c r="E50">
        <f t="shared" ref="E50:N50" si="27">E32</f>
        <v>300.39999999999998</v>
      </c>
      <c r="F50">
        <f t="shared" si="27"/>
        <v>81.599999999999994</v>
      </c>
      <c r="G50">
        <f t="shared" si="27"/>
        <v>150.4</v>
      </c>
      <c r="H50">
        <f t="shared" si="27"/>
        <v>89.2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107.2</v>
      </c>
      <c r="M50">
        <f t="shared" si="27"/>
        <v>107.2</v>
      </c>
      <c r="N50" s="10">
        <f t="shared" si="27"/>
        <v>1099.5999999999999</v>
      </c>
    </row>
    <row r="51" spans="4:14" x14ac:dyDescent="0.25">
      <c r="D51">
        <f>D36</f>
        <v>464.5</v>
      </c>
      <c r="E51">
        <f t="shared" ref="E51:N51" si="28">E36</f>
        <v>300.5</v>
      </c>
      <c r="F51">
        <f t="shared" si="28"/>
        <v>100.5</v>
      </c>
      <c r="G51">
        <f t="shared" si="28"/>
        <v>56</v>
      </c>
      <c r="H51">
        <f t="shared" si="28"/>
        <v>46.5</v>
      </c>
      <c r="I51">
        <f t="shared" si="28"/>
        <v>2377</v>
      </c>
      <c r="J51">
        <f t="shared" si="28"/>
        <v>1167.5</v>
      </c>
      <c r="K51">
        <f t="shared" si="28"/>
        <v>915</v>
      </c>
      <c r="L51">
        <f t="shared" si="28"/>
        <v>294.5</v>
      </c>
      <c r="M51">
        <f t="shared" si="28"/>
        <v>4754</v>
      </c>
      <c r="N51" s="10">
        <f t="shared" si="28"/>
        <v>5722</v>
      </c>
    </row>
    <row r="52" spans="4:14" x14ac:dyDescent="0.25">
      <c r="D52">
        <f>D40</f>
        <v>1759.8571428571429</v>
      </c>
      <c r="E52">
        <f t="shared" ref="E52:N52" si="29">E40</f>
        <v>1287.4285714285713</v>
      </c>
      <c r="F52">
        <f t="shared" si="29"/>
        <v>513.28571428571433</v>
      </c>
      <c r="G52">
        <f t="shared" si="29"/>
        <v>422.57142857142856</v>
      </c>
      <c r="H52">
        <f t="shared" si="29"/>
        <v>217.85714285714286</v>
      </c>
      <c r="I52">
        <f t="shared" si="29"/>
        <v>1434.5714285714287</v>
      </c>
      <c r="J52">
        <f t="shared" si="29"/>
        <v>545.57142857142856</v>
      </c>
      <c r="K52">
        <f t="shared" si="29"/>
        <v>522.42857142857144</v>
      </c>
      <c r="L52">
        <f t="shared" si="29"/>
        <v>249.85714285714286</v>
      </c>
      <c r="M52">
        <f t="shared" si="29"/>
        <v>2752.4285714285716</v>
      </c>
      <c r="N52" s="10">
        <f t="shared" si="29"/>
        <v>6953.4285714285716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 s="2">
        <v>3</v>
      </c>
      <c r="N7" s="2">
        <f>SUM(D7:M7)</f>
        <v>56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13</v>
      </c>
      <c r="I18">
        <v>240</v>
      </c>
      <c r="J18">
        <v>107</v>
      </c>
      <c r="K18">
        <v>83</v>
      </c>
      <c r="L18">
        <v>25</v>
      </c>
      <c r="M18" s="2">
        <v>455</v>
      </c>
      <c r="N18" s="2">
        <f t="shared" si="7"/>
        <v>468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26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633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129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2463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0.20155038759689922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8.5261875761266745E-2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13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316.5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0.20155038759689922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0.25700365408038978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0.5968992248062015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0.65773447015834352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9.9230769230769234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189.46153846153845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13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316.5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5 M8:M10 M27 M11:M17 M19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O12" sqref="O12:O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25</v>
      </c>
    </row>
    <row r="8" spans="1:14" x14ac:dyDescent="0.25">
      <c r="A8" s="5" t="s">
        <v>16</v>
      </c>
      <c r="B8" s="5"/>
      <c r="D8" s="9">
        <f>D7</f>
        <v>22</v>
      </c>
      <c r="E8" s="9">
        <f t="shared" ref="E8:N8" si="0">E7</f>
        <v>3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25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91</v>
      </c>
      <c r="E10">
        <v>101</v>
      </c>
      <c r="F10">
        <v>38</v>
      </c>
      <c r="G10">
        <v>74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" si="2">SUM(D10:L10)</f>
        <v>315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4" si="3">SUM(I11:L11)</f>
        <v>9</v>
      </c>
      <c r="N11" s="2">
        <f t="shared" ref="N11:N14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6</v>
      </c>
      <c r="M12" s="2">
        <f t="shared" si="3"/>
        <v>6</v>
      </c>
      <c r="N12" s="2">
        <f t="shared" si="4"/>
        <v>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 s="2">
        <f t="shared" si="3"/>
        <v>2</v>
      </c>
      <c r="N14" s="2">
        <f t="shared" si="4"/>
        <v>2</v>
      </c>
    </row>
    <row r="15" spans="1:14" x14ac:dyDescent="0.25">
      <c r="A15" s="5" t="s">
        <v>19</v>
      </c>
      <c r="B15" s="6"/>
      <c r="D15" s="9">
        <f t="shared" ref="D15:K15" si="5">SUM(D10:D10)</f>
        <v>91</v>
      </c>
      <c r="E15" s="9">
        <f t="shared" si="5"/>
        <v>101</v>
      </c>
      <c r="F15" s="9">
        <f t="shared" si="5"/>
        <v>38</v>
      </c>
      <c r="G15" s="9">
        <f t="shared" si="5"/>
        <v>74</v>
      </c>
      <c r="H15" s="9">
        <f t="shared" si="5"/>
        <v>11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v>27</v>
      </c>
      <c r="M15" s="9">
        <f>SUM(M10:M10)</f>
        <v>0</v>
      </c>
      <c r="N15" s="9">
        <f>SUM(N10:N14)</f>
        <v>342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75</v>
      </c>
      <c r="E17">
        <v>56</v>
      </c>
      <c r="F17">
        <v>15</v>
      </c>
      <c r="G17">
        <v>9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158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207</v>
      </c>
      <c r="J18">
        <v>104</v>
      </c>
      <c r="K18">
        <v>100</v>
      </c>
      <c r="L18">
        <v>14</v>
      </c>
      <c r="M18" s="2">
        <f t="shared" si="6"/>
        <v>425</v>
      </c>
      <c r="N18" s="2">
        <f t="shared" si="7"/>
        <v>425</v>
      </c>
    </row>
    <row r="19" spans="1:14" x14ac:dyDescent="0.25">
      <c r="A19" s="5" t="s">
        <v>21</v>
      </c>
      <c r="B19" s="6"/>
      <c r="D19" s="9">
        <f>SUM(D17:D18)</f>
        <v>75</v>
      </c>
      <c r="E19" s="9">
        <f>SUM(E17:E18)</f>
        <v>56</v>
      </c>
      <c r="F19" s="9">
        <f t="shared" ref="F19:N19" si="8">SUM(F17:F18)</f>
        <v>15</v>
      </c>
      <c r="G19" s="9">
        <f t="shared" si="8"/>
        <v>9</v>
      </c>
      <c r="H19" s="9">
        <f t="shared" si="8"/>
        <v>3</v>
      </c>
      <c r="I19" s="9">
        <f t="shared" si="8"/>
        <v>207</v>
      </c>
      <c r="J19" s="9">
        <f t="shared" si="8"/>
        <v>104</v>
      </c>
      <c r="K19" s="9">
        <f t="shared" si="8"/>
        <v>100</v>
      </c>
      <c r="L19" s="9">
        <f t="shared" si="8"/>
        <v>14</v>
      </c>
      <c r="M19" s="9">
        <f t="shared" si="8"/>
        <v>425</v>
      </c>
      <c r="N19" s="9">
        <f t="shared" si="8"/>
        <v>583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82</v>
      </c>
      <c r="E21">
        <v>47</v>
      </c>
      <c r="F21">
        <v>22</v>
      </c>
      <c r="G21">
        <v>15</v>
      </c>
      <c r="H21">
        <v>1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167</v>
      </c>
    </row>
    <row r="22" spans="1:14" x14ac:dyDescent="0.25">
      <c r="A22" s="7" t="s">
        <v>22</v>
      </c>
      <c r="B22" s="14">
        <v>11</v>
      </c>
      <c r="D22">
        <v>96</v>
      </c>
      <c r="E22">
        <v>44</v>
      </c>
      <c r="F22">
        <v>12</v>
      </c>
      <c r="G22">
        <v>14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168</v>
      </c>
    </row>
    <row r="23" spans="1:14" x14ac:dyDescent="0.25">
      <c r="A23" s="4" t="s">
        <v>18</v>
      </c>
      <c r="B23" s="14"/>
      <c r="D23">
        <v>79</v>
      </c>
      <c r="E23">
        <v>49</v>
      </c>
      <c r="F23">
        <v>23</v>
      </c>
      <c r="G23">
        <v>7</v>
      </c>
      <c r="H23">
        <v>1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159</v>
      </c>
    </row>
    <row r="24" spans="1:14" x14ac:dyDescent="0.25">
      <c r="A24" s="4" t="s">
        <v>36</v>
      </c>
      <c r="B24" s="14">
        <v>5</v>
      </c>
      <c r="D24">
        <v>75</v>
      </c>
      <c r="E24">
        <v>47</v>
      </c>
      <c r="F24">
        <v>20</v>
      </c>
      <c r="G24">
        <v>14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162</v>
      </c>
    </row>
    <row r="25" spans="1:14" x14ac:dyDescent="0.25">
      <c r="A25" s="18" t="s">
        <v>34</v>
      </c>
      <c r="B25" s="14">
        <v>6</v>
      </c>
      <c r="D25">
        <v>50</v>
      </c>
      <c r="E25">
        <v>55</v>
      </c>
      <c r="F25">
        <v>20</v>
      </c>
      <c r="G25">
        <v>15</v>
      </c>
      <c r="H25">
        <v>2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142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293</v>
      </c>
      <c r="J26">
        <v>116</v>
      </c>
      <c r="K26">
        <v>92</v>
      </c>
      <c r="L26">
        <v>36</v>
      </c>
      <c r="M26" s="2">
        <f t="shared" si="9"/>
        <v>537</v>
      </c>
      <c r="N26" s="2">
        <f t="shared" si="10"/>
        <v>537</v>
      </c>
    </row>
    <row r="27" spans="1:14" x14ac:dyDescent="0.25">
      <c r="A27" s="18" t="s">
        <v>37</v>
      </c>
      <c r="B27" s="14">
        <v>9</v>
      </c>
      <c r="D27">
        <v>67</v>
      </c>
      <c r="E27">
        <v>25</v>
      </c>
      <c r="F27">
        <v>20</v>
      </c>
      <c r="G27">
        <v>11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128</v>
      </c>
    </row>
    <row r="28" spans="1:14" x14ac:dyDescent="0.25">
      <c r="A28" s="5" t="s">
        <v>25</v>
      </c>
      <c r="B28" s="5"/>
      <c r="D28" s="9">
        <f t="shared" ref="D28:N28" si="11">SUM(D21:D27)</f>
        <v>449</v>
      </c>
      <c r="E28" s="9">
        <f t="shared" si="11"/>
        <v>267</v>
      </c>
      <c r="F28" s="9">
        <f t="shared" si="11"/>
        <v>117</v>
      </c>
      <c r="G28" s="9">
        <f t="shared" si="11"/>
        <v>76</v>
      </c>
      <c r="H28" s="9">
        <f t="shared" si="11"/>
        <v>17</v>
      </c>
      <c r="I28" s="9">
        <f t="shared" si="11"/>
        <v>293</v>
      </c>
      <c r="J28" s="9">
        <f t="shared" si="11"/>
        <v>116</v>
      </c>
      <c r="K28" s="9">
        <f t="shared" si="11"/>
        <v>92</v>
      </c>
      <c r="L28" s="9">
        <f t="shared" si="11"/>
        <v>36</v>
      </c>
      <c r="M28" s="9">
        <f t="shared" si="11"/>
        <v>537</v>
      </c>
      <c r="N28" s="9">
        <f t="shared" si="11"/>
        <v>1463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615</v>
      </c>
      <c r="E30" s="9">
        <f t="shared" si="12"/>
        <v>424</v>
      </c>
      <c r="F30" s="9">
        <f t="shared" si="12"/>
        <v>170</v>
      </c>
      <c r="G30" s="9">
        <f t="shared" si="12"/>
        <v>159</v>
      </c>
      <c r="H30" s="9">
        <f t="shared" si="12"/>
        <v>31</v>
      </c>
      <c r="I30" s="9">
        <f t="shared" si="12"/>
        <v>500</v>
      </c>
      <c r="J30" s="9">
        <f t="shared" si="12"/>
        <v>220</v>
      </c>
      <c r="K30" s="9">
        <f t="shared" si="12"/>
        <v>192</v>
      </c>
      <c r="L30" s="9">
        <f t="shared" si="12"/>
        <v>77</v>
      </c>
      <c r="M30" s="9">
        <f t="shared" si="12"/>
        <v>962</v>
      </c>
      <c r="N30" s="19">
        <f>SUM(D30:L30)</f>
        <v>2388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91</v>
      </c>
      <c r="E32" s="2">
        <f t="shared" si="13"/>
        <v>101</v>
      </c>
      <c r="F32" s="2">
        <f t="shared" si="13"/>
        <v>38</v>
      </c>
      <c r="G32" s="2">
        <f t="shared" si="13"/>
        <v>74</v>
      </c>
      <c r="H32" s="2">
        <f t="shared" si="13"/>
        <v>11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315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0.14796747967479676</v>
      </c>
      <c r="E33" s="13">
        <f t="shared" si="14"/>
        <v>0.23820754716981132</v>
      </c>
      <c r="F33" s="13">
        <f t="shared" si="14"/>
        <v>0.22352941176470589</v>
      </c>
      <c r="G33" s="13">
        <f t="shared" si="14"/>
        <v>0.46540880503144655</v>
      </c>
      <c r="H33" s="13">
        <f t="shared" si="14"/>
        <v>0.35483870967741937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0.35064935064935066</v>
      </c>
      <c r="M33" s="13">
        <f t="shared" si="14"/>
        <v>0</v>
      </c>
      <c r="N33" s="13">
        <f t="shared" si="14"/>
        <v>0.14321608040201006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37.5</v>
      </c>
      <c r="E36" s="2">
        <f t="shared" si="16"/>
        <v>28</v>
      </c>
      <c r="F36" s="2">
        <f t="shared" si="16"/>
        <v>7.5</v>
      </c>
      <c r="G36" s="2">
        <f t="shared" si="16"/>
        <v>4.5</v>
      </c>
      <c r="H36" s="2">
        <f t="shared" si="16"/>
        <v>1.5</v>
      </c>
      <c r="I36" s="2">
        <f t="shared" si="16"/>
        <v>103.5</v>
      </c>
      <c r="J36" s="2">
        <f t="shared" si="16"/>
        <v>52</v>
      </c>
      <c r="K36" s="2">
        <f t="shared" si="16"/>
        <v>50</v>
      </c>
      <c r="L36" s="2">
        <f t="shared" si="16"/>
        <v>7</v>
      </c>
      <c r="M36" s="2">
        <f t="shared" si="16"/>
        <v>212.5</v>
      </c>
      <c r="N36" s="11">
        <f t="shared" si="16"/>
        <v>291.5</v>
      </c>
    </row>
    <row r="37" spans="1:14" x14ac:dyDescent="0.25">
      <c r="A37" s="8" t="s">
        <v>28</v>
      </c>
      <c r="B37" s="8"/>
      <c r="D37" s="13">
        <f t="shared" ref="D37:N37" si="17">IF(D30&gt;0,D19/D30,0)</f>
        <v>0.12195121951219512</v>
      </c>
      <c r="E37" s="13">
        <f t="shared" si="17"/>
        <v>0.13207547169811321</v>
      </c>
      <c r="F37" s="13">
        <f t="shared" si="17"/>
        <v>8.8235294117647065E-2</v>
      </c>
      <c r="G37" s="13">
        <f t="shared" si="17"/>
        <v>5.6603773584905662E-2</v>
      </c>
      <c r="H37" s="13">
        <f t="shared" si="17"/>
        <v>9.6774193548387094E-2</v>
      </c>
      <c r="I37" s="13">
        <f t="shared" si="17"/>
        <v>0.41399999999999998</v>
      </c>
      <c r="J37" s="13">
        <f t="shared" si="17"/>
        <v>0.47272727272727272</v>
      </c>
      <c r="K37" s="13">
        <f t="shared" si="17"/>
        <v>0.52083333333333337</v>
      </c>
      <c r="L37" s="13">
        <f t="shared" si="17"/>
        <v>0.18181818181818182</v>
      </c>
      <c r="M37" s="13">
        <f t="shared" si="17"/>
        <v>0.44178794178794178</v>
      </c>
      <c r="N37" s="13">
        <f t="shared" si="17"/>
        <v>0.24413735343383586</v>
      </c>
    </row>
    <row r="38" spans="1:14" x14ac:dyDescent="0.25">
      <c r="A38" s="5" t="s">
        <v>29</v>
      </c>
      <c r="B38" s="5"/>
      <c r="D38" s="2">
        <f>RANK(D36,D$50:D$52)</f>
        <v>3</v>
      </c>
      <c r="E38" s="2">
        <f t="shared" ref="E38:N38" si="18">RANK(E36,E$50:E$52)</f>
        <v>3</v>
      </c>
      <c r="F38" s="2">
        <f t="shared" si="18"/>
        <v>3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64.142857142857139</v>
      </c>
      <c r="E40" s="2">
        <f t="shared" si="19"/>
        <v>38.142857142857146</v>
      </c>
      <c r="F40" s="2">
        <f t="shared" si="19"/>
        <v>16.714285714285715</v>
      </c>
      <c r="G40" s="2">
        <f t="shared" si="19"/>
        <v>10.857142857142858</v>
      </c>
      <c r="H40" s="2">
        <f t="shared" si="19"/>
        <v>2.4285714285714284</v>
      </c>
      <c r="I40" s="2">
        <f t="shared" si="19"/>
        <v>41.857142857142854</v>
      </c>
      <c r="J40" s="2">
        <f t="shared" si="19"/>
        <v>16.571428571428573</v>
      </c>
      <c r="K40" s="2">
        <f t="shared" si="19"/>
        <v>13.142857142857142</v>
      </c>
      <c r="L40" s="2">
        <f t="shared" si="19"/>
        <v>5.1428571428571432</v>
      </c>
      <c r="M40" s="2">
        <f t="shared" si="19"/>
        <v>76.714285714285708</v>
      </c>
      <c r="N40" s="11">
        <f t="shared" si="19"/>
        <v>209</v>
      </c>
    </row>
    <row r="41" spans="1:14" x14ac:dyDescent="0.25">
      <c r="A41" s="8" t="s">
        <v>28</v>
      </c>
      <c r="B41" s="8"/>
      <c r="D41" s="13">
        <f>IF(D30&gt;0,D28/D30,0)</f>
        <v>0.73008130081300815</v>
      </c>
      <c r="E41" s="13">
        <f t="shared" ref="E41:N41" si="20">IF(E30&gt;0,E28/E30,0)</f>
        <v>0.62971698113207553</v>
      </c>
      <c r="F41" s="13">
        <f t="shared" si="20"/>
        <v>0.68823529411764706</v>
      </c>
      <c r="G41" s="13">
        <f t="shared" si="20"/>
        <v>0.4779874213836478</v>
      </c>
      <c r="H41" s="13">
        <f t="shared" si="20"/>
        <v>0.54838709677419351</v>
      </c>
      <c r="I41" s="13">
        <f t="shared" si="20"/>
        <v>0.58599999999999997</v>
      </c>
      <c r="J41" s="13">
        <f t="shared" si="20"/>
        <v>0.52727272727272723</v>
      </c>
      <c r="K41" s="13">
        <f t="shared" si="20"/>
        <v>0.47916666666666669</v>
      </c>
      <c r="L41" s="13">
        <f t="shared" si="20"/>
        <v>0.46753246753246752</v>
      </c>
      <c r="M41" s="13">
        <f t="shared" si="20"/>
        <v>0.55821205821205822</v>
      </c>
      <c r="N41" s="13">
        <f t="shared" si="20"/>
        <v>0.61264656616415414</v>
      </c>
    </row>
    <row r="42" spans="1:14" x14ac:dyDescent="0.25">
      <c r="A42" s="5" t="s">
        <v>29</v>
      </c>
      <c r="B42" s="5"/>
      <c r="D42" s="2">
        <f>RANK(D40,D$50:D$52)</f>
        <v>2</v>
      </c>
      <c r="E42" s="2">
        <f t="shared" ref="E42:N42" si="21">RANK(E40,E$50:E$52)</f>
        <v>2</v>
      </c>
      <c r="F42" s="2">
        <f t="shared" si="21"/>
        <v>2</v>
      </c>
      <c r="G42" s="2">
        <f t="shared" si="21"/>
        <v>2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47.307692307692307</v>
      </c>
      <c r="E44" s="11">
        <f t="shared" si="22"/>
        <v>32.615384615384613</v>
      </c>
      <c r="F44" s="11">
        <f t="shared" si="22"/>
        <v>13.076923076923077</v>
      </c>
      <c r="G44" s="11">
        <f t="shared" si="22"/>
        <v>12.23076923076923</v>
      </c>
      <c r="H44" s="11">
        <f t="shared" si="22"/>
        <v>2.3846153846153846</v>
      </c>
      <c r="I44" s="11">
        <f t="shared" si="22"/>
        <v>38.46153846153846</v>
      </c>
      <c r="J44" s="11">
        <f t="shared" si="22"/>
        <v>16.923076923076923</v>
      </c>
      <c r="K44" s="11">
        <f t="shared" si="22"/>
        <v>14.76923076923077</v>
      </c>
      <c r="L44" s="11">
        <f t="shared" si="22"/>
        <v>5.9230769230769234</v>
      </c>
      <c r="M44" s="11">
        <f t="shared" si="22"/>
        <v>74</v>
      </c>
      <c r="N44" s="11">
        <f t="shared" si="22"/>
        <v>183.69230769230768</v>
      </c>
    </row>
    <row r="49" spans="4:14" x14ac:dyDescent="0.25">
      <c r="D49" s="2" t="s">
        <v>33</v>
      </c>
    </row>
    <row r="50" spans="4:14" x14ac:dyDescent="0.25">
      <c r="D50">
        <f>D32</f>
        <v>91</v>
      </c>
      <c r="E50">
        <f t="shared" ref="E50:N50" si="23">E32</f>
        <v>101</v>
      </c>
      <c r="F50">
        <f t="shared" si="23"/>
        <v>38</v>
      </c>
      <c r="G50">
        <f t="shared" si="23"/>
        <v>74</v>
      </c>
      <c r="H50">
        <f t="shared" si="23"/>
        <v>11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315</v>
      </c>
    </row>
    <row r="51" spans="4:14" x14ac:dyDescent="0.25">
      <c r="D51">
        <f>D36</f>
        <v>37.5</v>
      </c>
      <c r="E51">
        <f t="shared" ref="E51:N51" si="24">E36</f>
        <v>28</v>
      </c>
      <c r="F51">
        <f t="shared" si="24"/>
        <v>7.5</v>
      </c>
      <c r="G51">
        <f t="shared" si="24"/>
        <v>4.5</v>
      </c>
      <c r="H51">
        <f t="shared" si="24"/>
        <v>1.5</v>
      </c>
      <c r="I51">
        <f t="shared" si="24"/>
        <v>103.5</v>
      </c>
      <c r="J51">
        <f t="shared" si="24"/>
        <v>52</v>
      </c>
      <c r="K51">
        <f t="shared" si="24"/>
        <v>50</v>
      </c>
      <c r="L51">
        <f t="shared" si="24"/>
        <v>7</v>
      </c>
      <c r="M51">
        <f t="shared" si="24"/>
        <v>212.5</v>
      </c>
      <c r="N51" s="10">
        <f t="shared" si="24"/>
        <v>291.5</v>
      </c>
    </row>
    <row r="52" spans="4:14" x14ac:dyDescent="0.25">
      <c r="D52">
        <f>D40</f>
        <v>64.142857142857139</v>
      </c>
      <c r="E52">
        <f t="shared" ref="E52:N52" si="25">E40</f>
        <v>38.142857142857146</v>
      </c>
      <c r="F52">
        <f t="shared" si="25"/>
        <v>16.714285714285715</v>
      </c>
      <c r="G52">
        <f t="shared" si="25"/>
        <v>10.857142857142858</v>
      </c>
      <c r="H52">
        <f t="shared" si="25"/>
        <v>2.4285714285714284</v>
      </c>
      <c r="I52">
        <f t="shared" si="25"/>
        <v>41.857142857142854</v>
      </c>
      <c r="J52">
        <f t="shared" si="25"/>
        <v>16.571428571428573</v>
      </c>
      <c r="K52">
        <f t="shared" si="25"/>
        <v>13.142857142857142</v>
      </c>
      <c r="L52">
        <f t="shared" si="25"/>
        <v>5.1428571428571432</v>
      </c>
      <c r="M52">
        <f t="shared" si="25"/>
        <v>76.714285714285708</v>
      </c>
      <c r="N52" s="10">
        <f t="shared" si="25"/>
        <v>209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Q28" sqref="Q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13</v>
      </c>
      <c r="E7">
        <v>1</v>
      </c>
      <c r="F7">
        <v>2</v>
      </c>
      <c r="G7">
        <v>1</v>
      </c>
      <c r="H7">
        <v>0</v>
      </c>
      <c r="I7">
        <v>1</v>
      </c>
      <c r="J7">
        <v>0</v>
      </c>
      <c r="K7">
        <v>2</v>
      </c>
      <c r="L7">
        <v>1</v>
      </c>
      <c r="M7" s="2">
        <f>SUM(I7:L7)</f>
        <v>4</v>
      </c>
      <c r="N7" s="2">
        <f>SUM(D7:L7)</f>
        <v>21</v>
      </c>
    </row>
    <row r="8" spans="1:14" x14ac:dyDescent="0.25">
      <c r="A8" s="5" t="s">
        <v>16</v>
      </c>
      <c r="B8" s="5"/>
      <c r="D8" s="9">
        <f>D7</f>
        <v>13</v>
      </c>
      <c r="E8" s="9">
        <f t="shared" ref="E8:N8" si="0">E7</f>
        <v>1</v>
      </c>
      <c r="F8" s="9">
        <f t="shared" si="0"/>
        <v>2</v>
      </c>
      <c r="G8" s="9">
        <f t="shared" si="0"/>
        <v>1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2</v>
      </c>
      <c r="L8" s="9">
        <f t="shared" si="0"/>
        <v>1</v>
      </c>
      <c r="M8" s="9">
        <f t="shared" si="0"/>
        <v>4</v>
      </c>
      <c r="N8" s="9">
        <f t="shared" si="0"/>
        <v>21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103</v>
      </c>
      <c r="E10">
        <v>78</v>
      </c>
      <c r="F10">
        <v>15</v>
      </c>
      <c r="G10">
        <v>39</v>
      </c>
      <c r="H10">
        <v>14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249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f t="shared" ref="M11:M13" si="3">SUM(I11:L11)</f>
        <v>16</v>
      </c>
      <c r="N11" s="2">
        <f t="shared" ref="N11:N13" si="4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16</v>
      </c>
      <c r="M12" s="2">
        <f t="shared" si="3"/>
        <v>16</v>
      </c>
      <c r="N12" s="2">
        <f t="shared" si="4"/>
        <v>16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</v>
      </c>
      <c r="M13" s="2">
        <f t="shared" si="3"/>
        <v>12</v>
      </c>
      <c r="N13" s="2">
        <f t="shared" si="4"/>
        <v>12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 s="2">
        <f t="shared" si="1"/>
        <v>1</v>
      </c>
      <c r="N14" s="2">
        <f t="shared" si="2"/>
        <v>1</v>
      </c>
    </row>
    <row r="15" spans="1:14" x14ac:dyDescent="0.25">
      <c r="A15" s="5" t="s">
        <v>19</v>
      </c>
      <c r="B15" s="6"/>
      <c r="D15" s="9">
        <f t="shared" ref="D15:N15" si="5">SUM(D10:D14)</f>
        <v>103</v>
      </c>
      <c r="E15" s="9">
        <f t="shared" si="5"/>
        <v>78</v>
      </c>
      <c r="F15" s="9">
        <f t="shared" si="5"/>
        <v>15</v>
      </c>
      <c r="G15" s="9">
        <f t="shared" si="5"/>
        <v>39</v>
      </c>
      <c r="H15" s="9">
        <f t="shared" si="5"/>
        <v>14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</v>
      </c>
      <c r="M15" s="9">
        <f t="shared" si="5"/>
        <v>45</v>
      </c>
      <c r="N15" s="9">
        <f t="shared" si="5"/>
        <v>294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86</v>
      </c>
      <c r="E17">
        <v>62</v>
      </c>
      <c r="F17">
        <v>12</v>
      </c>
      <c r="G17">
        <v>17</v>
      </c>
      <c r="H17">
        <v>0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177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307</v>
      </c>
      <c r="J18">
        <v>117</v>
      </c>
      <c r="K18">
        <v>69</v>
      </c>
      <c r="L18">
        <v>24</v>
      </c>
      <c r="M18" s="2">
        <f t="shared" si="6"/>
        <v>517</v>
      </c>
      <c r="N18" s="2">
        <f t="shared" si="7"/>
        <v>517</v>
      </c>
    </row>
    <row r="19" spans="1:14" x14ac:dyDescent="0.25">
      <c r="A19" s="5" t="s">
        <v>21</v>
      </c>
      <c r="B19" s="6"/>
      <c r="D19" s="9">
        <f>SUM(D17:D18)</f>
        <v>86</v>
      </c>
      <c r="E19" s="9">
        <f>SUM(E17:E18)</f>
        <v>62</v>
      </c>
      <c r="F19" s="9">
        <f t="shared" ref="F19:N19" si="8">SUM(F17:F18)</f>
        <v>12</v>
      </c>
      <c r="G19" s="9">
        <f t="shared" si="8"/>
        <v>17</v>
      </c>
      <c r="H19" s="9">
        <f t="shared" si="8"/>
        <v>0</v>
      </c>
      <c r="I19" s="9">
        <f t="shared" si="8"/>
        <v>307</v>
      </c>
      <c r="J19" s="9">
        <f t="shared" si="8"/>
        <v>117</v>
      </c>
      <c r="K19" s="9">
        <f t="shared" si="8"/>
        <v>69</v>
      </c>
      <c r="L19" s="9">
        <f t="shared" si="8"/>
        <v>24</v>
      </c>
      <c r="M19" s="9">
        <f t="shared" si="8"/>
        <v>517</v>
      </c>
      <c r="N19" s="9">
        <f t="shared" si="8"/>
        <v>694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74</v>
      </c>
      <c r="E21">
        <v>49</v>
      </c>
      <c r="F21">
        <v>14</v>
      </c>
      <c r="G21">
        <v>12</v>
      </c>
      <c r="H21">
        <v>20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169</v>
      </c>
    </row>
    <row r="22" spans="1:14" x14ac:dyDescent="0.25">
      <c r="A22" s="7" t="s">
        <v>22</v>
      </c>
      <c r="B22" s="14">
        <v>11</v>
      </c>
      <c r="D22">
        <v>76</v>
      </c>
      <c r="E22">
        <v>84</v>
      </c>
      <c r="F22">
        <v>25</v>
      </c>
      <c r="G22">
        <v>28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219</v>
      </c>
    </row>
    <row r="23" spans="1:14" x14ac:dyDescent="0.25">
      <c r="A23" s="4" t="s">
        <v>18</v>
      </c>
      <c r="B23" s="14"/>
      <c r="D23">
        <v>50</v>
      </c>
      <c r="E23">
        <v>57</v>
      </c>
      <c r="F23">
        <v>14</v>
      </c>
      <c r="G23">
        <v>11</v>
      </c>
      <c r="H23">
        <v>2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134</v>
      </c>
    </row>
    <row r="24" spans="1:14" x14ac:dyDescent="0.25">
      <c r="A24" s="4" t="s">
        <v>36</v>
      </c>
      <c r="B24" s="14">
        <v>5</v>
      </c>
      <c r="D24">
        <v>55</v>
      </c>
      <c r="E24">
        <v>38</v>
      </c>
      <c r="F24">
        <v>25</v>
      </c>
      <c r="G24">
        <v>8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126</v>
      </c>
    </row>
    <row r="25" spans="1:14" x14ac:dyDescent="0.25">
      <c r="A25" s="18" t="s">
        <v>34</v>
      </c>
      <c r="B25" s="14">
        <v>6</v>
      </c>
      <c r="D25">
        <v>53</v>
      </c>
      <c r="E25">
        <v>70</v>
      </c>
      <c r="F25">
        <v>20</v>
      </c>
      <c r="G25">
        <v>21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167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354</v>
      </c>
      <c r="J26">
        <v>80</v>
      </c>
      <c r="K26">
        <v>104</v>
      </c>
      <c r="L26">
        <v>33</v>
      </c>
      <c r="M26" s="2">
        <v>571</v>
      </c>
      <c r="N26" s="2">
        <f>SUM(D26:M26)</f>
        <v>1142</v>
      </c>
    </row>
    <row r="27" spans="1:14" x14ac:dyDescent="0.25">
      <c r="A27" s="18" t="s">
        <v>37</v>
      </c>
      <c r="B27" s="14">
        <v>9</v>
      </c>
      <c r="D27">
        <v>75</v>
      </c>
      <c r="E27">
        <v>47</v>
      </c>
      <c r="F27">
        <v>23</v>
      </c>
      <c r="G27">
        <v>9</v>
      </c>
      <c r="H27">
        <v>7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161</v>
      </c>
    </row>
    <row r="28" spans="1:14" x14ac:dyDescent="0.25">
      <c r="A28" s="5" t="s">
        <v>25</v>
      </c>
      <c r="B28" s="5"/>
      <c r="D28" s="9">
        <f t="shared" ref="D28:N28" si="11">SUM(D21:D27)</f>
        <v>383</v>
      </c>
      <c r="E28" s="9">
        <f t="shared" si="11"/>
        <v>345</v>
      </c>
      <c r="F28" s="9">
        <f t="shared" si="11"/>
        <v>121</v>
      </c>
      <c r="G28" s="9">
        <f t="shared" si="11"/>
        <v>89</v>
      </c>
      <c r="H28" s="9">
        <f t="shared" si="11"/>
        <v>38</v>
      </c>
      <c r="I28" s="9">
        <f t="shared" si="11"/>
        <v>354</v>
      </c>
      <c r="J28" s="9">
        <f t="shared" si="11"/>
        <v>80</v>
      </c>
      <c r="K28" s="9">
        <f t="shared" si="11"/>
        <v>104</v>
      </c>
      <c r="L28" s="9">
        <f t="shared" si="11"/>
        <v>33</v>
      </c>
      <c r="M28" s="9">
        <f t="shared" si="11"/>
        <v>571</v>
      </c>
      <c r="N28" s="9">
        <f t="shared" si="11"/>
        <v>2118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572</v>
      </c>
      <c r="E30" s="9">
        <f t="shared" si="12"/>
        <v>485</v>
      </c>
      <c r="F30" s="9">
        <f t="shared" si="12"/>
        <v>148</v>
      </c>
      <c r="G30" s="9">
        <f t="shared" si="12"/>
        <v>145</v>
      </c>
      <c r="H30" s="9">
        <f t="shared" si="12"/>
        <v>52</v>
      </c>
      <c r="I30" s="9">
        <f t="shared" si="12"/>
        <v>661</v>
      </c>
      <c r="J30" s="9">
        <f t="shared" si="12"/>
        <v>197</v>
      </c>
      <c r="K30" s="9">
        <f t="shared" si="12"/>
        <v>173</v>
      </c>
      <c r="L30" s="9">
        <f t="shared" si="12"/>
        <v>102</v>
      </c>
      <c r="M30" s="9">
        <f t="shared" si="12"/>
        <v>1133</v>
      </c>
      <c r="N30" s="19">
        <f>SUM(D30:L30)</f>
        <v>2535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20.6</v>
      </c>
      <c r="E32" s="2">
        <f t="shared" si="13"/>
        <v>15.6</v>
      </c>
      <c r="F32" s="2">
        <f t="shared" si="13"/>
        <v>3</v>
      </c>
      <c r="G32" s="2">
        <f t="shared" si="13"/>
        <v>7.8</v>
      </c>
      <c r="H32" s="2">
        <f t="shared" si="13"/>
        <v>2.8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9</v>
      </c>
      <c r="M32" s="2">
        <f t="shared" si="13"/>
        <v>9</v>
      </c>
      <c r="N32" s="11">
        <f t="shared" si="13"/>
        <v>58.8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0.18006993006993008</v>
      </c>
      <c r="E33" s="13">
        <f t="shared" si="14"/>
        <v>0.16082474226804125</v>
      </c>
      <c r="F33" s="13">
        <f t="shared" si="14"/>
        <v>0.10135135135135136</v>
      </c>
      <c r="G33" s="13">
        <f t="shared" si="14"/>
        <v>0.26896551724137929</v>
      </c>
      <c r="H33" s="13">
        <f t="shared" si="14"/>
        <v>0.26923076923076922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0.44117647058823528</v>
      </c>
      <c r="M33" s="13">
        <f t="shared" si="14"/>
        <v>3.971756398940865E-2</v>
      </c>
      <c r="N33" s="13">
        <f t="shared" si="14"/>
        <v>0.11597633136094675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43</v>
      </c>
      <c r="E36" s="2">
        <f t="shared" si="16"/>
        <v>31</v>
      </c>
      <c r="F36" s="2">
        <f t="shared" si="16"/>
        <v>6</v>
      </c>
      <c r="G36" s="2">
        <f t="shared" si="16"/>
        <v>8.5</v>
      </c>
      <c r="H36" s="2">
        <f t="shared" si="16"/>
        <v>0</v>
      </c>
      <c r="I36" s="2">
        <f t="shared" si="16"/>
        <v>153.5</v>
      </c>
      <c r="J36" s="2">
        <f t="shared" si="16"/>
        <v>58.5</v>
      </c>
      <c r="K36" s="2">
        <f t="shared" si="16"/>
        <v>34.5</v>
      </c>
      <c r="L36" s="2">
        <f t="shared" si="16"/>
        <v>12</v>
      </c>
      <c r="M36" s="2">
        <f t="shared" si="16"/>
        <v>258.5</v>
      </c>
      <c r="N36" s="11">
        <f t="shared" si="16"/>
        <v>347</v>
      </c>
    </row>
    <row r="37" spans="1:14" x14ac:dyDescent="0.25">
      <c r="A37" s="8" t="s">
        <v>28</v>
      </c>
      <c r="B37" s="8"/>
      <c r="D37" s="13">
        <f t="shared" ref="D37:N37" si="17">IF(D30&gt;0,D19/D30,0)</f>
        <v>0.15034965034965034</v>
      </c>
      <c r="E37" s="13">
        <f t="shared" si="17"/>
        <v>0.12783505154639174</v>
      </c>
      <c r="F37" s="13">
        <f t="shared" si="17"/>
        <v>8.1081081081081086E-2</v>
      </c>
      <c r="G37" s="13">
        <f t="shared" si="17"/>
        <v>0.11724137931034483</v>
      </c>
      <c r="H37" s="13">
        <f t="shared" si="17"/>
        <v>0</v>
      </c>
      <c r="I37" s="13">
        <f t="shared" si="17"/>
        <v>0.46444780635400906</v>
      </c>
      <c r="J37" s="13">
        <f t="shared" si="17"/>
        <v>0.59390862944162437</v>
      </c>
      <c r="K37" s="13">
        <f t="shared" si="17"/>
        <v>0.39884393063583817</v>
      </c>
      <c r="L37" s="13">
        <f t="shared" si="17"/>
        <v>0.23529411764705882</v>
      </c>
      <c r="M37" s="13">
        <f t="shared" si="17"/>
        <v>0.4563106796116505</v>
      </c>
      <c r="N37" s="13">
        <f t="shared" si="17"/>
        <v>0.27376725838264299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54.714285714285715</v>
      </c>
      <c r="E40" s="2">
        <f t="shared" si="19"/>
        <v>49.285714285714285</v>
      </c>
      <c r="F40" s="2">
        <f t="shared" si="19"/>
        <v>17.285714285714285</v>
      </c>
      <c r="G40" s="2">
        <f t="shared" si="19"/>
        <v>12.714285714285714</v>
      </c>
      <c r="H40" s="2">
        <f t="shared" si="19"/>
        <v>5.4285714285714288</v>
      </c>
      <c r="I40" s="2">
        <f t="shared" si="19"/>
        <v>50.571428571428569</v>
      </c>
      <c r="J40" s="2">
        <f t="shared" si="19"/>
        <v>11.428571428571429</v>
      </c>
      <c r="K40" s="2">
        <f t="shared" si="19"/>
        <v>14.857142857142858</v>
      </c>
      <c r="L40" s="2">
        <f t="shared" si="19"/>
        <v>4.7142857142857144</v>
      </c>
      <c r="M40" s="2">
        <f t="shared" si="19"/>
        <v>81.571428571428569</v>
      </c>
      <c r="N40" s="11">
        <f t="shared" si="19"/>
        <v>302.57142857142856</v>
      </c>
    </row>
    <row r="41" spans="1:14" x14ac:dyDescent="0.25">
      <c r="A41" s="8" t="s">
        <v>28</v>
      </c>
      <c r="B41" s="8"/>
      <c r="D41" s="13">
        <f>IF(D30&gt;0,D28/D30,0)</f>
        <v>0.66958041958041958</v>
      </c>
      <c r="E41" s="13">
        <f t="shared" ref="E41:N41" si="20">IF(E30&gt;0,E28/E30,0)</f>
        <v>0.71134020618556704</v>
      </c>
      <c r="F41" s="13">
        <f t="shared" si="20"/>
        <v>0.81756756756756754</v>
      </c>
      <c r="G41" s="13">
        <f t="shared" si="20"/>
        <v>0.61379310344827587</v>
      </c>
      <c r="H41" s="13">
        <f t="shared" si="20"/>
        <v>0.73076923076923073</v>
      </c>
      <c r="I41" s="13">
        <f t="shared" si="20"/>
        <v>0.53555219364599094</v>
      </c>
      <c r="J41" s="13">
        <f t="shared" si="20"/>
        <v>0.40609137055837563</v>
      </c>
      <c r="K41" s="13">
        <f t="shared" si="20"/>
        <v>0.60115606936416188</v>
      </c>
      <c r="L41" s="13">
        <f t="shared" si="20"/>
        <v>0.3235294117647059</v>
      </c>
      <c r="M41" s="13">
        <f t="shared" si="20"/>
        <v>0.50397175639894087</v>
      </c>
      <c r="N41" s="13">
        <f t="shared" si="20"/>
        <v>0.83550295857988166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</v>
      </c>
      <c r="E44" s="11">
        <f t="shared" si="22"/>
        <v>37.307692307692307</v>
      </c>
      <c r="F44" s="11">
        <f t="shared" si="22"/>
        <v>11.384615384615385</v>
      </c>
      <c r="G44" s="11">
        <f t="shared" si="22"/>
        <v>11.153846153846153</v>
      </c>
      <c r="H44" s="11">
        <f t="shared" si="22"/>
        <v>4</v>
      </c>
      <c r="I44" s="11">
        <f t="shared" si="22"/>
        <v>50.846153846153847</v>
      </c>
      <c r="J44" s="11">
        <f t="shared" si="22"/>
        <v>15.153846153846153</v>
      </c>
      <c r="K44" s="11">
        <f t="shared" si="22"/>
        <v>13.307692307692308</v>
      </c>
      <c r="L44" s="11">
        <f t="shared" si="22"/>
        <v>7.8461538461538458</v>
      </c>
      <c r="M44" s="11">
        <f t="shared" si="22"/>
        <v>87.15384615384616</v>
      </c>
      <c r="N44" s="11">
        <f t="shared" si="22"/>
        <v>195</v>
      </c>
    </row>
    <row r="49" spans="4:14" x14ac:dyDescent="0.25">
      <c r="D49" s="2" t="s">
        <v>33</v>
      </c>
    </row>
    <row r="50" spans="4:14" x14ac:dyDescent="0.25">
      <c r="D50">
        <f>D32</f>
        <v>20.6</v>
      </c>
      <c r="E50">
        <f t="shared" ref="E50:N50" si="23">E32</f>
        <v>15.6</v>
      </c>
      <c r="F50">
        <f t="shared" si="23"/>
        <v>3</v>
      </c>
      <c r="G50">
        <f t="shared" si="23"/>
        <v>7.8</v>
      </c>
      <c r="H50">
        <f t="shared" si="23"/>
        <v>2.8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9</v>
      </c>
      <c r="M50">
        <f t="shared" si="23"/>
        <v>9</v>
      </c>
      <c r="N50" s="10">
        <f t="shared" si="23"/>
        <v>58.8</v>
      </c>
    </row>
    <row r="51" spans="4:14" x14ac:dyDescent="0.25">
      <c r="D51">
        <f>D36</f>
        <v>43</v>
      </c>
      <c r="E51">
        <f t="shared" ref="E51:N51" si="24">E36</f>
        <v>31</v>
      </c>
      <c r="F51">
        <f t="shared" si="24"/>
        <v>6</v>
      </c>
      <c r="G51">
        <f t="shared" si="24"/>
        <v>8.5</v>
      </c>
      <c r="H51">
        <f t="shared" si="24"/>
        <v>0</v>
      </c>
      <c r="I51">
        <f t="shared" si="24"/>
        <v>153.5</v>
      </c>
      <c r="J51">
        <f t="shared" si="24"/>
        <v>58.5</v>
      </c>
      <c r="K51">
        <f t="shared" si="24"/>
        <v>34.5</v>
      </c>
      <c r="L51">
        <f t="shared" si="24"/>
        <v>12</v>
      </c>
      <c r="M51">
        <f t="shared" si="24"/>
        <v>258.5</v>
      </c>
      <c r="N51" s="10">
        <f t="shared" si="24"/>
        <v>347</v>
      </c>
    </row>
    <row r="52" spans="4:14" x14ac:dyDescent="0.25">
      <c r="D52">
        <f>D40</f>
        <v>54.714285714285715</v>
      </c>
      <c r="E52">
        <f t="shared" ref="E52:N52" si="25">E40</f>
        <v>49.285714285714285</v>
      </c>
      <c r="F52">
        <f t="shared" si="25"/>
        <v>17.285714285714285</v>
      </c>
      <c r="G52">
        <f t="shared" si="25"/>
        <v>12.714285714285714</v>
      </c>
      <c r="H52">
        <f t="shared" si="25"/>
        <v>5.4285714285714288</v>
      </c>
      <c r="I52">
        <f t="shared" si="25"/>
        <v>50.571428571428569</v>
      </c>
      <c r="J52">
        <f t="shared" si="25"/>
        <v>11.428571428571429</v>
      </c>
      <c r="K52">
        <f t="shared" si="25"/>
        <v>14.857142857142858</v>
      </c>
      <c r="L52">
        <f t="shared" si="25"/>
        <v>4.7142857142857144</v>
      </c>
      <c r="M52">
        <f t="shared" si="25"/>
        <v>81.571428571428569</v>
      </c>
      <c r="N52" s="10">
        <f t="shared" si="25"/>
        <v>302.57142857142856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5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M13" sqref="M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54</v>
      </c>
      <c r="E7">
        <v>2</v>
      </c>
      <c r="F7">
        <v>4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62</v>
      </c>
    </row>
    <row r="8" spans="1:14" x14ac:dyDescent="0.25">
      <c r="A8" s="5" t="s">
        <v>16</v>
      </c>
      <c r="B8" s="5"/>
      <c r="D8" s="9">
        <f>D7</f>
        <v>54</v>
      </c>
      <c r="E8" s="9">
        <f t="shared" ref="E8:N8" si="0">E7</f>
        <v>2</v>
      </c>
      <c r="F8" s="9">
        <f t="shared" si="0"/>
        <v>4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62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65</v>
      </c>
      <c r="F10">
        <v>10</v>
      </c>
      <c r="G10">
        <v>45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202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13</v>
      </c>
      <c r="M11" s="2">
        <f t="shared" ref="M11:M13" si="3">SUM(I11:L11)</f>
        <v>13</v>
      </c>
      <c r="N11" s="2">
        <f t="shared" ref="N11:N13" si="4">SUM(D11:L11)</f>
        <v>13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65</v>
      </c>
      <c r="F15" s="9">
        <f t="shared" si="5"/>
        <v>10</v>
      </c>
      <c r="G15" s="9">
        <f t="shared" si="5"/>
        <v>45</v>
      </c>
      <c r="H15" s="9">
        <f t="shared" si="5"/>
        <v>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234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73</v>
      </c>
      <c r="E17">
        <v>42</v>
      </c>
      <c r="F17">
        <v>10</v>
      </c>
      <c r="G17">
        <v>4</v>
      </c>
      <c r="H17">
        <v>3</v>
      </c>
      <c r="I17">
        <v>0</v>
      </c>
      <c r="M17" s="2">
        <v>0</v>
      </c>
      <c r="N17" s="2">
        <f t="shared" ref="N17:N18" si="6">SUM(D17:L17)</f>
        <v>132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165</v>
      </c>
      <c r="J18">
        <v>97</v>
      </c>
      <c r="K18">
        <v>83</v>
      </c>
      <c r="L18">
        <v>26</v>
      </c>
      <c r="M18" s="2">
        <f t="shared" ref="M18" si="7">SUM(I18:L18)</f>
        <v>371</v>
      </c>
      <c r="N18" s="2">
        <f t="shared" si="6"/>
        <v>371</v>
      </c>
    </row>
    <row r="19" spans="1:14" x14ac:dyDescent="0.25">
      <c r="A19" s="5" t="s">
        <v>21</v>
      </c>
      <c r="B19" s="6"/>
      <c r="D19" s="9">
        <f>SUM(D17:D18)</f>
        <v>73</v>
      </c>
      <c r="E19" s="9">
        <f>SUM(E17:E18)</f>
        <v>42</v>
      </c>
      <c r="F19" s="9">
        <f t="shared" ref="F19:N19" si="8">SUM(F17:F18)</f>
        <v>10</v>
      </c>
      <c r="G19" s="9">
        <f t="shared" si="8"/>
        <v>4</v>
      </c>
      <c r="H19" s="9">
        <f t="shared" si="8"/>
        <v>3</v>
      </c>
      <c r="I19" s="9">
        <f t="shared" si="8"/>
        <v>165</v>
      </c>
      <c r="J19" s="9">
        <f t="shared" si="8"/>
        <v>97</v>
      </c>
      <c r="K19" s="9">
        <f t="shared" si="8"/>
        <v>83</v>
      </c>
      <c r="L19" s="9">
        <f t="shared" si="8"/>
        <v>26</v>
      </c>
      <c r="M19" s="9">
        <f t="shared" si="8"/>
        <v>371</v>
      </c>
      <c r="N19" s="9">
        <f t="shared" si="8"/>
        <v>503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64</v>
      </c>
      <c r="E21">
        <v>42</v>
      </c>
      <c r="F21">
        <v>14</v>
      </c>
      <c r="G21">
        <v>14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134</v>
      </c>
    </row>
    <row r="22" spans="1:14" x14ac:dyDescent="0.25">
      <c r="A22" s="7" t="s">
        <v>22</v>
      </c>
      <c r="B22" s="14">
        <v>11</v>
      </c>
      <c r="D22">
        <v>58</v>
      </c>
      <c r="E22">
        <v>55</v>
      </c>
      <c r="F22">
        <v>25</v>
      </c>
      <c r="G22">
        <v>15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163</v>
      </c>
    </row>
    <row r="23" spans="1:14" x14ac:dyDescent="0.25">
      <c r="A23" s="4" t="s">
        <v>18</v>
      </c>
      <c r="B23" s="14"/>
      <c r="D23">
        <v>54</v>
      </c>
      <c r="E23">
        <v>41</v>
      </c>
      <c r="F23">
        <v>20</v>
      </c>
      <c r="G23">
        <v>18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133</v>
      </c>
    </row>
    <row r="24" spans="1:14" x14ac:dyDescent="0.25">
      <c r="A24" s="4" t="s">
        <v>36</v>
      </c>
      <c r="B24" s="14">
        <v>5</v>
      </c>
      <c r="D24">
        <v>74</v>
      </c>
      <c r="E24">
        <v>60</v>
      </c>
      <c r="F24">
        <v>13</v>
      </c>
      <c r="G24">
        <v>23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180</v>
      </c>
    </row>
    <row r="25" spans="1:14" x14ac:dyDescent="0.25">
      <c r="A25" s="18" t="s">
        <v>34</v>
      </c>
      <c r="B25" s="14">
        <v>6</v>
      </c>
      <c r="D25">
        <v>69</v>
      </c>
      <c r="E25">
        <v>54</v>
      </c>
      <c r="F25">
        <v>23</v>
      </c>
      <c r="G25">
        <v>22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174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213</v>
      </c>
      <c r="J26">
        <v>102</v>
      </c>
      <c r="K26">
        <v>98</v>
      </c>
      <c r="L26">
        <v>36</v>
      </c>
      <c r="M26" s="2">
        <f t="shared" si="9"/>
        <v>449</v>
      </c>
      <c r="N26" s="2">
        <f t="shared" si="10"/>
        <v>449</v>
      </c>
    </row>
    <row r="27" spans="1:14" x14ac:dyDescent="0.25">
      <c r="A27" s="18" t="s">
        <v>37</v>
      </c>
      <c r="B27" s="14">
        <v>9</v>
      </c>
      <c r="D27">
        <v>65</v>
      </c>
      <c r="E27">
        <v>41</v>
      </c>
      <c r="F27">
        <v>17</v>
      </c>
      <c r="G27">
        <v>14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142</v>
      </c>
    </row>
    <row r="28" spans="1:14" x14ac:dyDescent="0.25">
      <c r="A28" s="5" t="s">
        <v>25</v>
      </c>
      <c r="B28" s="5"/>
      <c r="D28" s="9">
        <f t="shared" ref="D28:N28" si="11">SUM(D21:D27)</f>
        <v>384</v>
      </c>
      <c r="E28" s="9">
        <f t="shared" si="11"/>
        <v>293</v>
      </c>
      <c r="F28" s="9">
        <f t="shared" si="11"/>
        <v>112</v>
      </c>
      <c r="G28" s="9">
        <f t="shared" si="11"/>
        <v>106</v>
      </c>
      <c r="H28" s="9">
        <f t="shared" si="11"/>
        <v>31</v>
      </c>
      <c r="I28" s="9">
        <f t="shared" si="11"/>
        <v>213</v>
      </c>
      <c r="J28" s="9">
        <f t="shared" si="11"/>
        <v>102</v>
      </c>
      <c r="K28" s="9">
        <f t="shared" si="11"/>
        <v>98</v>
      </c>
      <c r="L28" s="9">
        <f t="shared" si="11"/>
        <v>36</v>
      </c>
      <c r="M28" s="9">
        <f t="shared" si="11"/>
        <v>449</v>
      </c>
      <c r="N28" s="9">
        <f t="shared" si="11"/>
        <v>1375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531</v>
      </c>
      <c r="E30" s="9">
        <f t="shared" si="12"/>
        <v>400</v>
      </c>
      <c r="F30" s="9">
        <f t="shared" si="12"/>
        <v>132</v>
      </c>
      <c r="G30" s="9">
        <f t="shared" si="12"/>
        <v>155</v>
      </c>
      <c r="H30" s="9">
        <f t="shared" si="12"/>
        <v>42</v>
      </c>
      <c r="I30" s="9">
        <f t="shared" si="12"/>
        <v>378</v>
      </c>
      <c r="J30" s="9">
        <f t="shared" si="12"/>
        <v>199</v>
      </c>
      <c r="K30" s="9">
        <f t="shared" si="12"/>
        <v>181</v>
      </c>
      <c r="L30" s="9">
        <f t="shared" si="12"/>
        <v>94</v>
      </c>
      <c r="M30" s="9">
        <f t="shared" si="12"/>
        <v>852</v>
      </c>
      <c r="N30" s="19">
        <f>SUM(D30:L30)</f>
        <v>2112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13</v>
      </c>
      <c r="F32" s="2">
        <f t="shared" si="13"/>
        <v>2</v>
      </c>
      <c r="G32" s="2">
        <f t="shared" si="13"/>
        <v>9</v>
      </c>
      <c r="H32" s="2">
        <f t="shared" si="13"/>
        <v>1.6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46.8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0.13935969868173259</v>
      </c>
      <c r="E33" s="13">
        <f t="shared" si="14"/>
        <v>0.16250000000000001</v>
      </c>
      <c r="F33" s="13">
        <f t="shared" si="14"/>
        <v>7.575757575757576E-2</v>
      </c>
      <c r="G33" s="13">
        <f t="shared" si="14"/>
        <v>0.29032258064516131</v>
      </c>
      <c r="H33" s="13">
        <f t="shared" si="14"/>
        <v>0.19047619047619047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0.34042553191489361</v>
      </c>
      <c r="M33" s="13">
        <f t="shared" si="14"/>
        <v>3.7558685446009391E-2</v>
      </c>
      <c r="N33" s="13">
        <f t="shared" si="14"/>
        <v>0.11079545454545454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36.5</v>
      </c>
      <c r="E36" s="2">
        <f t="shared" si="16"/>
        <v>21</v>
      </c>
      <c r="F36" s="2">
        <f t="shared" si="16"/>
        <v>5</v>
      </c>
      <c r="G36" s="2">
        <f t="shared" si="16"/>
        <v>2</v>
      </c>
      <c r="H36" s="2">
        <f t="shared" si="16"/>
        <v>1.5</v>
      </c>
      <c r="I36" s="2">
        <f t="shared" si="16"/>
        <v>82.5</v>
      </c>
      <c r="J36" s="2">
        <f t="shared" si="16"/>
        <v>97</v>
      </c>
      <c r="K36" s="2">
        <f t="shared" si="16"/>
        <v>83</v>
      </c>
      <c r="L36" s="2">
        <f t="shared" si="16"/>
        <v>26</v>
      </c>
      <c r="M36" s="2">
        <f t="shared" si="16"/>
        <v>185.5</v>
      </c>
      <c r="N36" s="11">
        <f t="shared" si="16"/>
        <v>251.5</v>
      </c>
    </row>
    <row r="37" spans="1:14" x14ac:dyDescent="0.25">
      <c r="A37" s="8" t="s">
        <v>28</v>
      </c>
      <c r="B37" s="8"/>
      <c r="D37" s="13">
        <f t="shared" ref="D37:N37" si="17">IF(D30&gt;0,D19/D30,0)</f>
        <v>0.13747645951035781</v>
      </c>
      <c r="E37" s="13">
        <f t="shared" si="17"/>
        <v>0.105</v>
      </c>
      <c r="F37" s="13">
        <f t="shared" si="17"/>
        <v>7.575757575757576E-2</v>
      </c>
      <c r="G37" s="13">
        <f t="shared" si="17"/>
        <v>2.5806451612903226E-2</v>
      </c>
      <c r="H37" s="13">
        <f t="shared" si="17"/>
        <v>7.1428571428571425E-2</v>
      </c>
      <c r="I37" s="13">
        <f t="shared" si="17"/>
        <v>0.43650793650793651</v>
      </c>
      <c r="J37" s="13">
        <f t="shared" si="17"/>
        <v>0.48743718592964824</v>
      </c>
      <c r="K37" s="13">
        <f t="shared" si="17"/>
        <v>0.4585635359116022</v>
      </c>
      <c r="L37" s="13">
        <f t="shared" si="17"/>
        <v>0.27659574468085107</v>
      </c>
      <c r="M37" s="13">
        <f t="shared" si="17"/>
        <v>0.43544600938967137</v>
      </c>
      <c r="N37" s="13">
        <f t="shared" si="17"/>
        <v>0.23816287878787878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54.857142857142854</v>
      </c>
      <c r="E40" s="2">
        <f t="shared" si="19"/>
        <v>41.857142857142854</v>
      </c>
      <c r="F40" s="2">
        <f t="shared" si="19"/>
        <v>16</v>
      </c>
      <c r="G40" s="2">
        <f t="shared" si="19"/>
        <v>15.142857142857142</v>
      </c>
      <c r="H40" s="2">
        <f t="shared" si="19"/>
        <v>4.4285714285714288</v>
      </c>
      <c r="I40" s="2">
        <f t="shared" si="19"/>
        <v>30.428571428571427</v>
      </c>
      <c r="J40" s="2">
        <f t="shared" si="19"/>
        <v>14.571428571428571</v>
      </c>
      <c r="K40" s="2">
        <f t="shared" si="19"/>
        <v>14</v>
      </c>
      <c r="L40" s="2">
        <f t="shared" si="19"/>
        <v>5.1428571428571432</v>
      </c>
      <c r="M40" s="2">
        <f t="shared" si="19"/>
        <v>64.142857142857139</v>
      </c>
      <c r="N40" s="11">
        <f t="shared" si="19"/>
        <v>196.42857142857142</v>
      </c>
    </row>
    <row r="41" spans="1:14" x14ac:dyDescent="0.25">
      <c r="A41" s="8" t="s">
        <v>28</v>
      </c>
      <c r="B41" s="8"/>
      <c r="D41" s="13">
        <f>IF(D30&gt;0,D28/D30,0)</f>
        <v>0.7231638418079096</v>
      </c>
      <c r="E41" s="13">
        <f t="shared" ref="E41:N41" si="20">IF(E30&gt;0,E28/E30,0)</f>
        <v>0.73250000000000004</v>
      </c>
      <c r="F41" s="13">
        <f t="shared" si="20"/>
        <v>0.84848484848484851</v>
      </c>
      <c r="G41" s="13">
        <f t="shared" si="20"/>
        <v>0.68387096774193545</v>
      </c>
      <c r="H41" s="13">
        <f t="shared" si="20"/>
        <v>0.73809523809523814</v>
      </c>
      <c r="I41" s="13">
        <f t="shared" si="20"/>
        <v>0.56349206349206349</v>
      </c>
      <c r="J41" s="13">
        <f t="shared" si="20"/>
        <v>0.51256281407035176</v>
      </c>
      <c r="K41" s="13">
        <f t="shared" si="20"/>
        <v>0.54143646408839774</v>
      </c>
      <c r="L41" s="13">
        <f t="shared" si="20"/>
        <v>0.38297872340425532</v>
      </c>
      <c r="M41" s="13">
        <f t="shared" si="20"/>
        <v>0.52699530516431925</v>
      </c>
      <c r="N41" s="13">
        <f t="shared" si="20"/>
        <v>0.65104166666666663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40.846153846153847</v>
      </c>
      <c r="E44" s="11">
        <f t="shared" si="22"/>
        <v>30.76923076923077</v>
      </c>
      <c r="F44" s="11">
        <f t="shared" si="22"/>
        <v>10.153846153846153</v>
      </c>
      <c r="G44" s="11">
        <f t="shared" si="22"/>
        <v>11.923076923076923</v>
      </c>
      <c r="H44" s="11">
        <f t="shared" si="22"/>
        <v>3.2307692307692308</v>
      </c>
      <c r="I44" s="11">
        <f t="shared" si="22"/>
        <v>29.076923076923077</v>
      </c>
      <c r="J44" s="11">
        <f t="shared" si="22"/>
        <v>15.307692307692308</v>
      </c>
      <c r="K44" s="11">
        <f t="shared" si="22"/>
        <v>13.923076923076923</v>
      </c>
      <c r="L44" s="11">
        <f t="shared" si="22"/>
        <v>7.2307692307692308</v>
      </c>
      <c r="M44" s="11">
        <f t="shared" si="22"/>
        <v>65.538461538461533</v>
      </c>
      <c r="N44" s="11">
        <f t="shared" si="22"/>
        <v>162.46153846153845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13</v>
      </c>
      <c r="F50">
        <f t="shared" si="23"/>
        <v>2</v>
      </c>
      <c r="G50">
        <f t="shared" si="23"/>
        <v>9</v>
      </c>
      <c r="H50">
        <f t="shared" si="23"/>
        <v>1.6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46.8</v>
      </c>
    </row>
    <row r="51" spans="4:14" x14ac:dyDescent="0.25">
      <c r="D51">
        <f>D36</f>
        <v>36.5</v>
      </c>
      <c r="E51">
        <f t="shared" ref="E51:N51" si="24">E36</f>
        <v>21</v>
      </c>
      <c r="F51">
        <f t="shared" si="24"/>
        <v>5</v>
      </c>
      <c r="G51">
        <f t="shared" si="24"/>
        <v>2</v>
      </c>
      <c r="H51">
        <f t="shared" si="24"/>
        <v>1.5</v>
      </c>
      <c r="I51">
        <f t="shared" si="24"/>
        <v>82.5</v>
      </c>
      <c r="J51">
        <f t="shared" si="24"/>
        <v>97</v>
      </c>
      <c r="K51">
        <f t="shared" si="24"/>
        <v>83</v>
      </c>
      <c r="L51">
        <f t="shared" si="24"/>
        <v>26</v>
      </c>
      <c r="M51">
        <f t="shared" si="24"/>
        <v>185.5</v>
      </c>
      <c r="N51" s="10">
        <f t="shared" si="24"/>
        <v>251.5</v>
      </c>
    </row>
    <row r="52" spans="4:14" x14ac:dyDescent="0.25">
      <c r="D52">
        <f>D40</f>
        <v>54.857142857142854</v>
      </c>
      <c r="E52">
        <f t="shared" ref="E52:N52" si="25">E40</f>
        <v>41.857142857142854</v>
      </c>
      <c r="F52">
        <f t="shared" si="25"/>
        <v>16</v>
      </c>
      <c r="G52">
        <f t="shared" si="25"/>
        <v>15.142857142857142</v>
      </c>
      <c r="H52">
        <f t="shared" si="25"/>
        <v>4.4285714285714288</v>
      </c>
      <c r="I52">
        <f t="shared" si="25"/>
        <v>30.428571428571427</v>
      </c>
      <c r="J52">
        <f t="shared" si="25"/>
        <v>14.571428571428571</v>
      </c>
      <c r="K52">
        <f t="shared" si="25"/>
        <v>14</v>
      </c>
      <c r="L52">
        <f t="shared" si="25"/>
        <v>5.1428571428571432</v>
      </c>
      <c r="M52">
        <f t="shared" si="25"/>
        <v>64.142857142857139</v>
      </c>
      <c r="N52" s="10">
        <f t="shared" si="25"/>
        <v>196.42857142857142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2019-01-11T14:40:34Z</cp:lastPrinted>
  <dcterms:created xsi:type="dcterms:W3CDTF">2015-12-31T15:06:33Z</dcterms:created>
  <dcterms:modified xsi:type="dcterms:W3CDTF">2019-01-11T14:41:15Z</dcterms:modified>
</cp:coreProperties>
</file>