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9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22" l="1"/>
  <c r="N25" i="22"/>
  <c r="M21" i="22"/>
  <c r="M18" i="22"/>
  <c r="M15" i="22"/>
  <c r="N15" i="22" s="1"/>
  <c r="M25" i="21" l="1"/>
  <c r="N25" i="21"/>
  <c r="M25" i="20" l="1"/>
  <c r="N25" i="20"/>
  <c r="M25" i="19" l="1"/>
  <c r="N25" i="19"/>
  <c r="N21" i="19"/>
  <c r="M25" i="18" l="1"/>
  <c r="N25" i="18"/>
  <c r="M25" i="17" l="1"/>
  <c r="N25" i="17"/>
  <c r="M25" i="16" l="1"/>
  <c r="N25" i="16"/>
  <c r="M25" i="15" l="1"/>
  <c r="N25" i="15"/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N20" i="20"/>
  <c r="M20" i="20"/>
  <c r="N20" i="19"/>
  <c r="M20" i="19"/>
  <c r="N20" i="18"/>
  <c r="M20" i="18"/>
  <c r="N20" i="17"/>
  <c r="M20" i="17"/>
  <c r="N20" i="16"/>
  <c r="M20" i="16"/>
  <c r="N20" i="15"/>
  <c r="M20" i="15"/>
  <c r="M24" i="14"/>
  <c r="N20" i="14"/>
  <c r="M20" i="14"/>
  <c r="L28" i="1"/>
  <c r="N22" i="23" l="1"/>
  <c r="M22" i="23"/>
  <c r="M23" i="22" l="1"/>
  <c r="N21" i="25" l="1"/>
  <c r="M21" i="25"/>
  <c r="N21" i="23"/>
  <c r="M21" i="23"/>
  <c r="N20" i="22"/>
  <c r="M20" i="22"/>
  <c r="M21" i="21"/>
  <c r="N20" i="21"/>
  <c r="M20" i="21"/>
  <c r="L28" i="20" l="1"/>
  <c r="K28" i="20"/>
  <c r="J28" i="20"/>
  <c r="I28" i="20"/>
  <c r="G28" i="20"/>
  <c r="F28" i="20"/>
  <c r="E28" i="20"/>
  <c r="D28" i="20"/>
  <c r="H28" i="20"/>
  <c r="M23" i="20"/>
  <c r="M21" i="20"/>
  <c r="M21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4" i="17"/>
  <c r="N24" i="15" l="1"/>
  <c r="N9" i="15"/>
  <c r="M24" i="15"/>
  <c r="M22" i="15"/>
  <c r="M23" i="19" l="1"/>
  <c r="N23" i="19"/>
  <c r="N23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2" i="22"/>
  <c r="M22" i="22"/>
  <c r="N27" i="22"/>
  <c r="M27" i="22"/>
  <c r="N26" i="22"/>
  <c r="M26" i="22"/>
  <c r="N24" i="22"/>
  <c r="M24" i="22"/>
  <c r="N23" i="22"/>
  <c r="N21" i="22"/>
  <c r="N19" i="22"/>
  <c r="M19" i="22"/>
  <c r="N18" i="22"/>
  <c r="L16" i="22"/>
  <c r="L36" i="22" s="1"/>
  <c r="K16" i="22"/>
  <c r="K36" i="22" s="1"/>
  <c r="J16" i="22"/>
  <c r="J36" i="22" s="1"/>
  <c r="I16" i="22"/>
  <c r="I36" i="22" s="1"/>
  <c r="H16" i="22"/>
  <c r="H36" i="22" s="1"/>
  <c r="G16" i="22"/>
  <c r="G36" i="22" s="1"/>
  <c r="F16" i="22"/>
  <c r="F36" i="22" s="1"/>
  <c r="E16" i="22"/>
  <c r="E36" i="22" s="1"/>
  <c r="D16" i="22"/>
  <c r="D36" i="22" s="1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D30" i="22" s="1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2" i="21"/>
  <c r="M22" i="21"/>
  <c r="N27" i="21"/>
  <c r="M27" i="21"/>
  <c r="N26" i="21"/>
  <c r="M26" i="21"/>
  <c r="N24" i="21"/>
  <c r="M24" i="21"/>
  <c r="N23" i="21"/>
  <c r="M23" i="21"/>
  <c r="N21" i="21"/>
  <c r="N19" i="21"/>
  <c r="M19" i="21"/>
  <c r="N18" i="21"/>
  <c r="M18" i="21"/>
  <c r="L16" i="21"/>
  <c r="L36" i="21" s="1"/>
  <c r="K16" i="21"/>
  <c r="K36" i="21" s="1"/>
  <c r="J16" i="21"/>
  <c r="J36" i="21" s="1"/>
  <c r="I16" i="21"/>
  <c r="I36" i="21" s="1"/>
  <c r="H16" i="21"/>
  <c r="H36" i="21" s="1"/>
  <c r="G16" i="21"/>
  <c r="G36" i="21" s="1"/>
  <c r="F16" i="21"/>
  <c r="F36" i="21" s="1"/>
  <c r="E16" i="21"/>
  <c r="E36" i="21" s="1"/>
  <c r="D16" i="21"/>
  <c r="D36" i="21" s="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H30" i="21" s="1"/>
  <c r="G10" i="21"/>
  <c r="F10" i="21"/>
  <c r="E10" i="21"/>
  <c r="D10" i="21"/>
  <c r="N9" i="21"/>
  <c r="M9" i="21"/>
  <c r="N8" i="21"/>
  <c r="M8" i="21"/>
  <c r="L40" i="20"/>
  <c r="K40" i="20"/>
  <c r="J40" i="20"/>
  <c r="I40" i="20"/>
  <c r="H40" i="20"/>
  <c r="G40" i="20"/>
  <c r="F40" i="20"/>
  <c r="E40" i="20"/>
  <c r="D40" i="20"/>
  <c r="N22" i="20"/>
  <c r="M22" i="20"/>
  <c r="N27" i="20"/>
  <c r="M27" i="20"/>
  <c r="N26" i="20"/>
  <c r="M26" i="20"/>
  <c r="N24" i="20"/>
  <c r="M24" i="20"/>
  <c r="N23" i="20"/>
  <c r="N21" i="20"/>
  <c r="N19" i="20"/>
  <c r="M19" i="20"/>
  <c r="N18" i="20"/>
  <c r="M18" i="20"/>
  <c r="L16" i="20"/>
  <c r="L36" i="20" s="1"/>
  <c r="K16" i="20"/>
  <c r="K36" i="20" s="1"/>
  <c r="J16" i="20"/>
  <c r="J36" i="20" s="1"/>
  <c r="I16" i="20"/>
  <c r="I36" i="20" s="1"/>
  <c r="H16" i="20"/>
  <c r="H36" i="20" s="1"/>
  <c r="G16" i="20"/>
  <c r="G36" i="20" s="1"/>
  <c r="F16" i="20"/>
  <c r="F36" i="20" s="1"/>
  <c r="E16" i="20"/>
  <c r="E36" i="20" s="1"/>
  <c r="D16" i="20"/>
  <c r="D36" i="20" s="1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L30" i="20" s="1"/>
  <c r="K10" i="20"/>
  <c r="K30" i="20" s="1"/>
  <c r="J10" i="20"/>
  <c r="J30" i="20" s="1"/>
  <c r="I10" i="20"/>
  <c r="I30" i="20" s="1"/>
  <c r="H10" i="20"/>
  <c r="G10" i="20"/>
  <c r="G30" i="20" s="1"/>
  <c r="F10" i="20"/>
  <c r="F30" i="20" s="1"/>
  <c r="E10" i="20"/>
  <c r="D10" i="20"/>
  <c r="D30" i="20" s="1"/>
  <c r="N9" i="20"/>
  <c r="M9" i="20"/>
  <c r="N8" i="20"/>
  <c r="M8" i="20"/>
  <c r="I40" i="19"/>
  <c r="G40" i="19"/>
  <c r="L40" i="19"/>
  <c r="L52" i="19" s="1"/>
  <c r="K40" i="19"/>
  <c r="J40" i="19"/>
  <c r="H40" i="19"/>
  <c r="N22" i="19"/>
  <c r="M22" i="19"/>
  <c r="N27" i="19"/>
  <c r="M27" i="19"/>
  <c r="N26" i="19"/>
  <c r="M26" i="19"/>
  <c r="N24" i="19"/>
  <c r="M24" i="19"/>
  <c r="N19" i="19"/>
  <c r="M19" i="19"/>
  <c r="N18" i="19"/>
  <c r="M18" i="19"/>
  <c r="L16" i="19"/>
  <c r="L36" i="19" s="1"/>
  <c r="K16" i="19"/>
  <c r="K36" i="19" s="1"/>
  <c r="J16" i="19"/>
  <c r="J36" i="19" s="1"/>
  <c r="J51" i="19" s="1"/>
  <c r="I16" i="19"/>
  <c r="I36" i="19" s="1"/>
  <c r="I51" i="19" s="1"/>
  <c r="H16" i="19"/>
  <c r="H36" i="19" s="1"/>
  <c r="G16" i="19"/>
  <c r="G36" i="19" s="1"/>
  <c r="F16" i="19"/>
  <c r="F36" i="19" s="1"/>
  <c r="E16" i="19"/>
  <c r="E36" i="19" s="1"/>
  <c r="D16" i="19"/>
  <c r="D36" i="19" s="1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J30" i="19" s="1"/>
  <c r="I10" i="19"/>
  <c r="H10" i="19"/>
  <c r="G10" i="19"/>
  <c r="F10" i="19"/>
  <c r="F30" i="19" s="1"/>
  <c r="E10" i="19"/>
  <c r="E30" i="19" s="1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2" i="18"/>
  <c r="M22" i="18"/>
  <c r="N27" i="18"/>
  <c r="M27" i="18"/>
  <c r="N26" i="18"/>
  <c r="M26" i="18"/>
  <c r="N24" i="18"/>
  <c r="M24" i="18"/>
  <c r="N23" i="18"/>
  <c r="M23" i="18"/>
  <c r="N21" i="18"/>
  <c r="M21" i="18"/>
  <c r="N19" i="18"/>
  <c r="M19" i="18"/>
  <c r="N18" i="18"/>
  <c r="M18" i="18"/>
  <c r="L16" i="18"/>
  <c r="K16" i="18"/>
  <c r="K36" i="18" s="1"/>
  <c r="J16" i="18"/>
  <c r="J36" i="18" s="1"/>
  <c r="J51" i="18" s="1"/>
  <c r="I16" i="18"/>
  <c r="I36" i="18" s="1"/>
  <c r="H16" i="18"/>
  <c r="H36" i="18" s="1"/>
  <c r="H51" i="18" s="1"/>
  <c r="G16" i="18"/>
  <c r="F16" i="18"/>
  <c r="E16" i="18"/>
  <c r="E36" i="18" s="1"/>
  <c r="D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2" i="17"/>
  <c r="M22" i="17"/>
  <c r="N27" i="17"/>
  <c r="M27" i="17"/>
  <c r="M24" i="17"/>
  <c r="N23" i="17"/>
  <c r="M23" i="17"/>
  <c r="N21" i="17"/>
  <c r="M21" i="17"/>
  <c r="N19" i="17"/>
  <c r="M19" i="17"/>
  <c r="N18" i="17"/>
  <c r="M18" i="17"/>
  <c r="L16" i="17"/>
  <c r="L36" i="17" s="1"/>
  <c r="K16" i="17"/>
  <c r="K36" i="17" s="1"/>
  <c r="J16" i="17"/>
  <c r="J36" i="17" s="1"/>
  <c r="I16" i="17"/>
  <c r="I36" i="17" s="1"/>
  <c r="H16" i="17"/>
  <c r="H36" i="17" s="1"/>
  <c r="H51" i="17" s="1"/>
  <c r="G16" i="17"/>
  <c r="G36" i="17" s="1"/>
  <c r="F16" i="17"/>
  <c r="F36" i="17" s="1"/>
  <c r="E16" i="17"/>
  <c r="E36" i="17" s="1"/>
  <c r="D16" i="17"/>
  <c r="D36" i="17" s="1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K30" i="17" s="1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2" i="16"/>
  <c r="M22" i="16"/>
  <c r="N27" i="16"/>
  <c r="M27" i="16"/>
  <c r="N26" i="16"/>
  <c r="M26" i="16"/>
  <c r="N24" i="16"/>
  <c r="M24" i="16"/>
  <c r="N23" i="16"/>
  <c r="M23" i="16"/>
  <c r="N21" i="16"/>
  <c r="M21" i="16"/>
  <c r="N19" i="16"/>
  <c r="M19" i="16"/>
  <c r="N18" i="16"/>
  <c r="M18" i="16"/>
  <c r="L16" i="16"/>
  <c r="L36" i="16" s="1"/>
  <c r="K16" i="16"/>
  <c r="K36" i="16" s="1"/>
  <c r="J16" i="16"/>
  <c r="J36" i="16" s="1"/>
  <c r="I16" i="16"/>
  <c r="I36" i="16" s="1"/>
  <c r="H16" i="16"/>
  <c r="H36" i="16" s="1"/>
  <c r="G16" i="16"/>
  <c r="G36" i="16" s="1"/>
  <c r="F16" i="16"/>
  <c r="F36" i="16" s="1"/>
  <c r="E16" i="16"/>
  <c r="E36" i="16" s="1"/>
  <c r="D16" i="16"/>
  <c r="D36" i="16" s="1"/>
  <c r="N15" i="16"/>
  <c r="M15" i="16"/>
  <c r="M16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F30" i="16" s="1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2" i="15"/>
  <c r="N27" i="15"/>
  <c r="M27" i="15"/>
  <c r="N26" i="15"/>
  <c r="M26" i="15"/>
  <c r="N21" i="15"/>
  <c r="M21" i="15"/>
  <c r="N19" i="15"/>
  <c r="M19" i="15"/>
  <c r="N18" i="15"/>
  <c r="M18" i="15"/>
  <c r="L16" i="15"/>
  <c r="L36" i="15" s="1"/>
  <c r="K16" i="15"/>
  <c r="J16" i="15"/>
  <c r="J36" i="15" s="1"/>
  <c r="I16" i="15"/>
  <c r="I51" i="15" s="1"/>
  <c r="H16" i="15"/>
  <c r="H36" i="15" s="1"/>
  <c r="G16" i="15"/>
  <c r="F16" i="15"/>
  <c r="F36" i="15" s="1"/>
  <c r="E16" i="15"/>
  <c r="D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K30" i="22" l="1"/>
  <c r="L30" i="22"/>
  <c r="E30" i="22"/>
  <c r="F30" i="22"/>
  <c r="G30" i="22"/>
  <c r="G44" i="22" s="1"/>
  <c r="I30" i="22"/>
  <c r="I41" i="22" s="1"/>
  <c r="J30" i="22"/>
  <c r="J33" i="22" s="1"/>
  <c r="G30" i="21"/>
  <c r="G44" i="21" s="1"/>
  <c r="E30" i="21"/>
  <c r="K30" i="21"/>
  <c r="J30" i="21"/>
  <c r="I30" i="21"/>
  <c r="I41" i="21" s="1"/>
  <c r="D30" i="21"/>
  <c r="D33" i="21" s="1"/>
  <c r="L30" i="21"/>
  <c r="L37" i="21" s="1"/>
  <c r="F30" i="21"/>
  <c r="F44" i="21" s="1"/>
  <c r="M10" i="21"/>
  <c r="E30" i="20"/>
  <c r="E37" i="20" s="1"/>
  <c r="I30" i="19"/>
  <c r="I33" i="19" s="1"/>
  <c r="K30" i="19"/>
  <c r="K37" i="19" s="1"/>
  <c r="D30" i="19"/>
  <c r="L30" i="19"/>
  <c r="L37" i="19" s="1"/>
  <c r="G30" i="19"/>
  <c r="G44" i="19" s="1"/>
  <c r="G30" i="18"/>
  <c r="F30" i="18"/>
  <c r="F33" i="18" s="1"/>
  <c r="I30" i="18"/>
  <c r="J30" i="18"/>
  <c r="K30" i="18"/>
  <c r="D30" i="18"/>
  <c r="L30" i="18"/>
  <c r="E30" i="18"/>
  <c r="E33" i="18" s="1"/>
  <c r="E30" i="17"/>
  <c r="E37" i="17" s="1"/>
  <c r="J30" i="17"/>
  <c r="J41" i="17" s="1"/>
  <c r="D30" i="17"/>
  <c r="L30" i="17"/>
  <c r="F30" i="17"/>
  <c r="F37" i="17" s="1"/>
  <c r="G30" i="17"/>
  <c r="G41" i="17" s="1"/>
  <c r="I30" i="17"/>
  <c r="I41" i="17" s="1"/>
  <c r="E30" i="16"/>
  <c r="E41" i="16" s="1"/>
  <c r="I30" i="16"/>
  <c r="G30" i="16"/>
  <c r="H30" i="16"/>
  <c r="K30" i="16"/>
  <c r="K33" i="16" s="1"/>
  <c r="J30" i="16"/>
  <c r="J44" i="16" s="1"/>
  <c r="D30" i="16"/>
  <c r="L30" i="16"/>
  <c r="L33" i="16" s="1"/>
  <c r="I30" i="15"/>
  <c r="J30" i="15"/>
  <c r="K30" i="15"/>
  <c r="K37" i="15" s="1"/>
  <c r="D30" i="15"/>
  <c r="D37" i="15" s="1"/>
  <c r="L30" i="15"/>
  <c r="L37" i="15" s="1"/>
  <c r="E30" i="15"/>
  <c r="F30" i="15"/>
  <c r="F37" i="15" s="1"/>
  <c r="G30" i="15"/>
  <c r="G44" i="15" s="1"/>
  <c r="I30" i="14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H44" i="20" s="1"/>
  <c r="H30" i="19"/>
  <c r="H44" i="19" s="1"/>
  <c r="M16" i="18"/>
  <c r="H30" i="18"/>
  <c r="H33" i="18" s="1"/>
  <c r="N16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D37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6" i="22"/>
  <c r="M36" i="22" s="1"/>
  <c r="M51" i="22" s="1"/>
  <c r="N28" i="22"/>
  <c r="N40" i="22" s="1"/>
  <c r="N52" i="22" s="1"/>
  <c r="N16" i="22"/>
  <c r="N36" i="22" s="1"/>
  <c r="N51" i="22" s="1"/>
  <c r="M28" i="21"/>
  <c r="M40" i="21" s="1"/>
  <c r="M52" i="21" s="1"/>
  <c r="M16" i="21"/>
  <c r="M36" i="21" s="1"/>
  <c r="M51" i="21" s="1"/>
  <c r="N16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D33" i="19"/>
  <c r="N16" i="19"/>
  <c r="N36" i="19" s="1"/>
  <c r="N51" i="19" s="1"/>
  <c r="N28" i="18"/>
  <c r="N52" i="18" s="1"/>
  <c r="M10" i="18"/>
  <c r="M28" i="17"/>
  <c r="M40" i="17" s="1"/>
  <c r="M52" i="17" s="1"/>
  <c r="M16" i="17"/>
  <c r="M36" i="17" s="1"/>
  <c r="M51" i="17" s="1"/>
  <c r="N16" i="17"/>
  <c r="N36" i="17" s="1"/>
  <c r="N51" i="17" s="1"/>
  <c r="K44" i="17"/>
  <c r="N10" i="17"/>
  <c r="M28" i="16"/>
  <c r="M40" i="16" s="1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L44" i="22"/>
  <c r="N10" i="22"/>
  <c r="D32" i="22"/>
  <c r="F44" i="22"/>
  <c r="H41" i="21"/>
  <c r="K37" i="21"/>
  <c r="N28" i="21"/>
  <c r="N40" i="21" s="1"/>
  <c r="N52" i="21" s="1"/>
  <c r="D32" i="21"/>
  <c r="E44" i="21"/>
  <c r="N10" i="20"/>
  <c r="N16" i="20"/>
  <c r="N36" i="20" s="1"/>
  <c r="N51" i="20" s="1"/>
  <c r="F41" i="20"/>
  <c r="J44" i="20"/>
  <c r="K44" i="20"/>
  <c r="M10" i="20"/>
  <c r="M16" i="20"/>
  <c r="M36" i="20" s="1"/>
  <c r="M51" i="20" s="1"/>
  <c r="E33" i="19"/>
  <c r="D32" i="19"/>
  <c r="J44" i="19"/>
  <c r="M10" i="19"/>
  <c r="M16" i="19"/>
  <c r="M36" i="19" s="1"/>
  <c r="M51" i="19" s="1"/>
  <c r="N10" i="19"/>
  <c r="L44" i="19"/>
  <c r="F37" i="19"/>
  <c r="M28" i="18"/>
  <c r="M52" i="18" s="1"/>
  <c r="L44" i="17"/>
  <c r="M10" i="17"/>
  <c r="N28" i="17"/>
  <c r="N40" i="17" s="1"/>
  <c r="N52" i="17" s="1"/>
  <c r="E32" i="17"/>
  <c r="E50" i="17" s="1"/>
  <c r="H37" i="16"/>
  <c r="I37" i="16"/>
  <c r="N10" i="16"/>
  <c r="N16" i="16"/>
  <c r="N36" i="16" s="1"/>
  <c r="N51" i="16" s="1"/>
  <c r="N28" i="16"/>
  <c r="N40" i="16" s="1"/>
  <c r="N52" i="16" s="1"/>
  <c r="J33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40" i="13"/>
  <c r="M10" i="15"/>
  <c r="M16" i="15"/>
  <c r="M36" i="15" s="1"/>
  <c r="M51" i="15" s="1"/>
  <c r="N10" i="15"/>
  <c r="N16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M32" i="20"/>
  <c r="L52" i="20"/>
  <c r="J51" i="20"/>
  <c r="N32" i="20"/>
  <c r="D51" i="20"/>
  <c r="G33" i="20"/>
  <c r="D50" i="20"/>
  <c r="G32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K51" i="16"/>
  <c r="M51" i="16"/>
  <c r="L51" i="16"/>
  <c r="L52" i="16"/>
  <c r="N32" i="16"/>
  <c r="M52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22" l="1"/>
  <c r="M33" i="22" s="1"/>
  <c r="F37" i="21"/>
  <c r="M30" i="21"/>
  <c r="M33" i="21" s="1"/>
  <c r="M30" i="20"/>
  <c r="M33" i="20" s="1"/>
  <c r="H41" i="20"/>
  <c r="H33" i="20"/>
  <c r="H37" i="20"/>
  <c r="G37" i="19"/>
  <c r="M30" i="19"/>
  <c r="G41" i="19"/>
  <c r="G33" i="19"/>
  <c r="H41" i="19"/>
  <c r="H37" i="19"/>
  <c r="H33" i="19"/>
  <c r="M30" i="18"/>
  <c r="M30" i="17"/>
  <c r="M33" i="17" s="1"/>
  <c r="L41" i="16"/>
  <c r="L37" i="16"/>
  <c r="L44" i="16"/>
  <c r="M30" i="16"/>
  <c r="M33" i="16" s="1"/>
  <c r="M30" i="15"/>
  <c r="M33" i="15" s="1"/>
  <c r="M30" i="14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 s="1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 s="1"/>
  <c r="L50" i="21"/>
  <c r="L34" i="21" s="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 s="1"/>
  <c r="E50" i="20"/>
  <c r="E34" i="20" s="1"/>
  <c r="D42" i="20"/>
  <c r="I50" i="20"/>
  <c r="I34" i="20" s="1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 s="1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44" i="16"/>
  <c r="M37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<sst xmlns="http://schemas.openxmlformats.org/spreadsheetml/2006/main" count="574" uniqueCount="51">
  <si>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</si>
  <si>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</si>
  <si>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</si>
  <si>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</si>
  <si>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</si>
  <si>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</si>
  <si>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</si>
  <si>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</si>
  <si>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</si>
  <si>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</si>
  <si>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</si>
  <si>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</si>
  <si>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</si>
  <si>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</si>
  <si>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</si>
  <si>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</si>
  <si>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</si>
  <si>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</si>
  <si>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</si>
  <si>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</si>
  <si>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</si>
  <si>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</si>
  <si>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</si>
  <si>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</si>
  <si>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</si>
  <si>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</si>
  <si>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</si>
  <si>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</si>
  <si>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</si>
  <si>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</si>
  <si>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</si>
  <si>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</si>
  <si>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</si>
  <si>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</si>
  <si>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</si>
  <si>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</si>
  <si>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</si>
  <si>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</si>
  <si>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</si>
  <si>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</si>
  <si>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</si>
  <si>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</si>
  <si>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</si>
  <si>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</si>
  <si>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</si>
  <si>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</si>
  <si>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</si>
  <si>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</si>
  <si>
    <t>Kathryn C Jacobus</t>
  </si>
  <si>
    <t>Clarissa Harrell</t>
  </si>
  <si>
    <t>Jonathan Skinner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</si>
</sst>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JANUARY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OCTOBER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10</v>
      </c>
      <c r="E8" s="27">
        <v>4</v>
      </c>
      <c r="F8" s="27">
        <v>2</v>
      </c>
      <c r="G8" s="27">
        <v>3</v>
      </c>
      <c r="H8" s="27">
        <v>0</v>
      </c>
      <c r="I8" s="27">
        <v>0</v>
      </c>
      <c r="J8" s="27">
        <v>0</v>
      </c>
      <c r="K8" s="27">
        <v>1</v>
      </c>
      <c r="L8" s="27">
        <v>0</v>
      </c>
      <c r="M8" s="22">
        <f>SUM(I8:L8)</f>
        <v>1</v>
      </c>
      <c r="N8" s="2">
        <f>SUM(D8:L8)</f>
        <v>20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10</v>
      </c>
      <c r="E10" s="9">
        <f t="shared" ref="E10:L10" si="0">SUM(E8:E9)</f>
        <v>4</v>
      </c>
      <c r="F10" s="9">
        <f t="shared" si="0"/>
        <v>2</v>
      </c>
      <c r="G10" s="9">
        <f t="shared" si="0"/>
        <v>3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1</v>
      </c>
      <c r="N10" s="9">
        <f>SUM(N8:N9)</f>
        <v>20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213</v>
      </c>
      <c r="J15">
        <v>73</v>
      </c>
      <c r="K15">
        <v>66</v>
      </c>
      <c r="L15">
        <v>21</v>
      </c>
      <c r="M15" s="2">
        <f>SUM(I15:L15)</f>
        <v>373</v>
      </c>
      <c r="N15" s="2">
        <f>SUM(D15:M15)</f>
        <v>746</v>
      </c>
    </row>
    <row r="16" spans="1:14" x14ac:dyDescent="0.25">
      <c r="A16" s="5" t="s">
        <v>20</v>
      </c>
      <c r="B16" s="6"/>
      <c r="D16" s="9">
        <f>SUM(D15:D15)</f>
        <v>0</v>
      </c>
      <c r="E16" s="9">
        <f>SUM(E15:E15)</f>
        <v>0</v>
      </c>
      <c r="F16" s="9">
        <f>SUM(F15:F15)</f>
        <v>0</v>
      </c>
      <c r="G16" s="9">
        <f>SUM(G15:G15)</f>
        <v>0</v>
      </c>
      <c r="H16" s="9">
        <f>SUM(H15:H15)</f>
        <v>0</v>
      </c>
      <c r="I16" s="9">
        <f>SUM(I15:I15)</f>
        <v>213</v>
      </c>
      <c r="J16" s="9">
        <f>SUM(J15:J15)</f>
        <v>73</v>
      </c>
      <c r="K16" s="9">
        <f>SUM(K15:K15)</f>
        <v>66</v>
      </c>
      <c r="L16" s="9">
        <f>SUM(L15:L15)</f>
        <v>21</v>
      </c>
      <c r="M16" s="9">
        <f>SUM(M15:M15)</f>
        <v>373</v>
      </c>
      <c r="N16" s="9">
        <f>SUM(N15:N15)</f>
        <v>746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76</v>
      </c>
      <c r="J18">
        <v>54</v>
      </c>
      <c r="K18">
        <v>57</v>
      </c>
      <c r="L18">
        <v>16</v>
      </c>
      <c r="M18" s="2">
        <f>SUM(I18:L18)</f>
        <v>203</v>
      </c>
      <c r="N18" s="2">
        <f t="shared" ref="N18:N27" si="2">SUM(D18:L18)</f>
        <v>203</v>
      </c>
    </row>
    <row r="19" spans="1:14" x14ac:dyDescent="0.25">
      <c r="A19" s="7" t="s">
        <v>32</v>
      </c>
      <c r="B19" s="14">
        <v>11</v>
      </c>
      <c r="D19">
        <v>67</v>
      </c>
      <c r="E19">
        <v>73</v>
      </c>
      <c r="F19">
        <v>31</v>
      </c>
      <c r="G19">
        <v>41</v>
      </c>
      <c r="H19">
        <v>200</v>
      </c>
      <c r="I19">
        <v>0</v>
      </c>
      <c r="J19">
        <v>0</v>
      </c>
      <c r="K19">
        <v>0</v>
      </c>
      <c r="L19">
        <v>0</v>
      </c>
      <c r="M19" s="2">
        <f t="shared" ref="M19:M27" si="3">SUM(I19:L19)</f>
        <v>0</v>
      </c>
      <c r="N19" s="2">
        <f t="shared" si="2"/>
        <v>412</v>
      </c>
    </row>
    <row r="20" spans="1:14" x14ac:dyDescent="0.25">
      <c r="A20" s="7" t="s">
        <v>42</v>
      </c>
      <c r="B20" s="14">
        <v>2</v>
      </c>
      <c r="D20">
        <v>85</v>
      </c>
      <c r="E20">
        <v>61</v>
      </c>
      <c r="F20">
        <v>19</v>
      </c>
      <c r="G20">
        <v>37</v>
      </c>
      <c r="H20">
        <v>113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315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5</v>
      </c>
      <c r="J21">
        <v>61</v>
      </c>
      <c r="K21">
        <v>48</v>
      </c>
      <c r="L21">
        <v>10</v>
      </c>
      <c r="M21" s="2">
        <f>SUM(I21:L21)</f>
        <v>124</v>
      </c>
      <c r="N21" s="2">
        <f t="shared" si="2"/>
        <v>124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11</v>
      </c>
      <c r="J22">
        <v>60</v>
      </c>
      <c r="K22">
        <v>62</v>
      </c>
      <c r="L22">
        <v>16</v>
      </c>
      <c r="M22" s="2">
        <f>SUM(I22:L22)</f>
        <v>149</v>
      </c>
      <c r="N22" s="2">
        <f>SUM(D22:L22)</f>
        <v>149</v>
      </c>
    </row>
    <row r="23" spans="1:14" x14ac:dyDescent="0.25">
      <c r="A23" s="4" t="s">
        <v>37</v>
      </c>
      <c r="B23" s="14">
        <v>5</v>
      </c>
      <c r="D23">
        <v>63</v>
      </c>
      <c r="E23">
        <v>68</v>
      </c>
      <c r="F23">
        <v>20</v>
      </c>
      <c r="G23">
        <v>47</v>
      </c>
      <c r="H23">
        <v>178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 t="shared" si="2"/>
        <v>376</v>
      </c>
    </row>
    <row r="24" spans="1:14" x14ac:dyDescent="0.25">
      <c r="A24" s="4" t="s">
        <v>30</v>
      </c>
      <c r="B24" s="14">
        <v>6</v>
      </c>
      <c r="D24">
        <v>78</v>
      </c>
      <c r="E24">
        <v>64</v>
      </c>
      <c r="F24">
        <v>28</v>
      </c>
      <c r="G24">
        <v>36</v>
      </c>
      <c r="H24">
        <v>267</v>
      </c>
      <c r="I24">
        <v>0</v>
      </c>
      <c r="J24">
        <v>0</v>
      </c>
      <c r="K24">
        <v>0</v>
      </c>
      <c r="L24">
        <v>0</v>
      </c>
      <c r="M24" s="2">
        <f t="shared" si="3"/>
        <v>0</v>
      </c>
      <c r="N24" s="2">
        <f t="shared" si="2"/>
        <v>473</v>
      </c>
    </row>
    <row r="25" spans="1:14" x14ac:dyDescent="0.25">
      <c r="A25" s="4" t="s">
        <v>46</v>
      </c>
      <c r="B25" s="14">
        <v>7</v>
      </c>
      <c r="D25">
        <v>64</v>
      </c>
      <c r="E25">
        <v>58</v>
      </c>
      <c r="F25">
        <v>25</v>
      </c>
      <c r="G25">
        <v>53</v>
      </c>
      <c r="H25">
        <v>170</v>
      </c>
      <c r="I25">
        <v>0</v>
      </c>
      <c r="J25">
        <v>0</v>
      </c>
      <c r="K25">
        <v>0</v>
      </c>
      <c r="L25">
        <v>0</v>
      </c>
      <c r="M25" s="2">
        <f t="shared" si="3"/>
        <v>0</v>
      </c>
      <c r="N25" s="2">
        <f t="shared" si="2"/>
        <v>370</v>
      </c>
    </row>
    <row r="26" spans="1:14" x14ac:dyDescent="0.25">
      <c r="A26" s="17" t="s">
        <v>17</v>
      </c>
      <c r="B26" s="14">
        <v>8</v>
      </c>
      <c r="D26">
        <v>65</v>
      </c>
      <c r="E26">
        <v>64</v>
      </c>
      <c r="F26">
        <v>29</v>
      </c>
      <c r="G26">
        <v>43</v>
      </c>
      <c r="H26">
        <v>235</v>
      </c>
      <c r="I26">
        <v>0</v>
      </c>
      <c r="J26">
        <v>0</v>
      </c>
      <c r="K26">
        <v>0</v>
      </c>
      <c r="L26">
        <v>0</v>
      </c>
      <c r="M26" s="2">
        <f t="shared" si="3"/>
        <v>0</v>
      </c>
      <c r="N26" s="2">
        <f t="shared" si="2"/>
        <v>436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670</v>
      </c>
      <c r="J27">
        <v>68</v>
      </c>
      <c r="K27">
        <v>83</v>
      </c>
      <c r="L27">
        <v>12</v>
      </c>
      <c r="M27" s="2">
        <f t="shared" si="3"/>
        <v>833</v>
      </c>
      <c r="N27" s="2">
        <f t="shared" si="2"/>
        <v>833</v>
      </c>
    </row>
    <row r="28" spans="1:14" x14ac:dyDescent="0.25">
      <c r="A28" s="5" t="s">
        <v>21</v>
      </c>
      <c r="B28" s="5"/>
      <c r="D28" s="9">
        <f t="shared" ref="D28:N28" si="4">SUM(D18:D27)</f>
        <v>422</v>
      </c>
      <c r="E28" s="9">
        <f t="shared" si="4"/>
        <v>388</v>
      </c>
      <c r="F28" s="9">
        <f t="shared" si="4"/>
        <v>152</v>
      </c>
      <c r="G28" s="9">
        <f t="shared" si="4"/>
        <v>257</v>
      </c>
      <c r="H28" s="9">
        <f t="shared" si="4"/>
        <v>1163</v>
      </c>
      <c r="I28" s="9">
        <f t="shared" si="4"/>
        <v>762</v>
      </c>
      <c r="J28" s="9">
        <f t="shared" si="4"/>
        <v>243</v>
      </c>
      <c r="K28" s="9">
        <f t="shared" si="4"/>
        <v>250</v>
      </c>
      <c r="L28" s="9">
        <f t="shared" si="4"/>
        <v>54</v>
      </c>
      <c r="M28" s="9">
        <f t="shared" si="4"/>
        <v>1309</v>
      </c>
      <c r="N28" s="9">
        <f t="shared" si="4"/>
        <v>3691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>SUM(D10+D13+D16+D28)</f>
        <v>432</v>
      </c>
      <c r="E30" s="9">
        <f>SUM(E10+E13+E16+E28)</f>
        <v>392</v>
      </c>
      <c r="F30" s="9">
        <f>SUM(F10+F13+F16+F28)</f>
        <v>154</v>
      </c>
      <c r="G30" s="9">
        <f>SUM(G10+G13+G16+G28)</f>
        <v>260</v>
      </c>
      <c r="H30" s="9">
        <f>SUM(H10+H13+H16+H28)</f>
        <v>1163</v>
      </c>
      <c r="I30" s="9">
        <f>SUM(I10+I13+I16+I28)</f>
        <v>975</v>
      </c>
      <c r="J30" s="9">
        <f>SUM(J10+J13+J16+J28)</f>
        <v>316</v>
      </c>
      <c r="K30" s="9">
        <f>SUM(K10+K13+K16+K28)</f>
        <v>317</v>
      </c>
      <c r="L30" s="9">
        <f>SUM(L10+L13+L16+L28)</f>
        <v>75</v>
      </c>
      <c r="M30" s="9">
        <f>SUM(M10+M13+M16+M28)</f>
        <v>1683</v>
      </c>
      <c r="N30" s="9">
        <f>SUM(D30:L30)</f>
        <v>4084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>IF(D13&gt;0,AVERAGE(D12:D12),0)</f>
        <v>0</v>
      </c>
      <c r="E32" s="2">
        <f>IF(E13&gt;0,AVERAGE(E12:E12),0)</f>
        <v>0</v>
      </c>
      <c r="F32" s="2">
        <f>IF(F13&gt;0,AVERAGE(F12:F12),0)</f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f>IF(OR(I13&gt;0,I30&gt;0),I13/I30,0)</f>
        <v>0</v>
      </c>
      <c r="J33" s="13">
        <f>IF(OR(J13&gt;0,J30&gt;0),J13/J30,0)</f>
        <v>0</v>
      </c>
      <c r="K33" s="13">
        <f>IF(OR(K13&gt;0,K30&gt;0),K13/K30,0)</f>
        <v>0</v>
      </c>
      <c r="L33" s="13">
        <f>IF(OR(L13&gt;0,L30&gt;0),L13/L30,0)</f>
        <v>0</v>
      </c>
      <c r="M33" s="13">
        <f>IF(OR(M13&gt;0,M30&gt;0),M13/M30,0)</f>
        <v>0</v>
      </c>
      <c r="N33" s="13">
        <f>IF(OR(N13&gt;0,N30&gt;0),N13/N30,0)</f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5">RANK(E32,E$50:E$52)</f>
        <v>2</v>
      </c>
      <c r="F34" s="2">
        <f t="shared" si="5"/>
        <v>2</v>
      </c>
      <c r="G34" s="2">
        <f t="shared" si="5"/>
        <v>2</v>
      </c>
      <c r="H34" s="2">
        <f t="shared" si="5"/>
        <v>2</v>
      </c>
      <c r="I34" s="2">
        <f t="shared" si="5"/>
        <v>3</v>
      </c>
      <c r="J34" s="2">
        <f t="shared" si="5"/>
        <v>3</v>
      </c>
      <c r="K34" s="2">
        <f t="shared" si="5"/>
        <v>3</v>
      </c>
      <c r="L34" s="2">
        <f t="shared" si="5"/>
        <v>3</v>
      </c>
      <c r="M34" s="2">
        <f t="shared" si="5"/>
        <v>3</v>
      </c>
      <c r="N34" s="2">
        <f t="shared" si="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>IF(D16&gt;0,AVERAGE(D15:D15),0)</f>
        <v>0</v>
      </c>
      <c r="E36" s="2">
        <f>IF(E16&gt;0,AVERAGE(E15:E15),0)</f>
        <v>0</v>
      </c>
      <c r="F36" s="2">
        <f>IF(F16&gt;0,AVERAGE(F15:F15),0)</f>
        <v>0</v>
      </c>
      <c r="G36" s="2">
        <f>IF(G16&gt;0,AVERAGE(G15:G15),0)</f>
        <v>0</v>
      </c>
      <c r="H36" s="2">
        <f>IF(H16&gt;0,AVERAGE(H15:H15),0)</f>
        <v>0</v>
      </c>
      <c r="I36" s="2">
        <f>IF(I16&gt;0,AVERAGE(I15:I15),0)</f>
        <v>213</v>
      </c>
      <c r="J36" s="2">
        <f>IF(J16&gt;0,AVERAGE(J15:J15),0)</f>
        <v>73</v>
      </c>
      <c r="K36" s="2">
        <f>IF(K16&gt;0,AVERAGE(K15:K15),0)</f>
        <v>66</v>
      </c>
      <c r="L36" s="2">
        <f>IF(L16&gt;0,AVERAGE(L15:L15),0)</f>
        <v>21</v>
      </c>
      <c r="M36" s="2">
        <f>IF(M16&gt;0,AVERAGE(M15:M15),0)</f>
        <v>373</v>
      </c>
      <c r="N36" s="2">
        <f>IF(N16&gt;0,AVERAGE(N15:N15),0)</f>
        <v>746</v>
      </c>
    </row>
    <row r="37" spans="1:14" x14ac:dyDescent="0.25">
      <c r="A37" s="8" t="s">
        <v>24</v>
      </c>
      <c r="B37" s="8"/>
      <c r="D37" s="13">
        <f t="shared" ref="D37:N37" si="6">IF(D30&gt;0,D16/D30,0)</f>
        <v>0</v>
      </c>
      <c r="E37" s="13">
        <f t="shared" si="6"/>
        <v>0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3">
        <f t="shared" si="6"/>
        <v>0.21846153846153846</v>
      </c>
      <c r="J37" s="13">
        <f t="shared" si="6"/>
        <v>0.23101265822784811</v>
      </c>
      <c r="K37" s="13">
        <f t="shared" si="6"/>
        <v>0.20820189274447951</v>
      </c>
      <c r="L37" s="13">
        <f t="shared" si="6"/>
        <v>0.28000000000000003</v>
      </c>
      <c r="M37" s="13">
        <f t="shared" si="6"/>
        <v>0.22162804515745693</v>
      </c>
      <c r="N37" s="13">
        <f t="shared" si="6"/>
        <v>0.18266405484818804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7">RANK(E36,E$50:E$52)</f>
        <v>2</v>
      </c>
      <c r="F38" s="2">
        <f t="shared" si="7"/>
        <v>2</v>
      </c>
      <c r="G38" s="2">
        <f t="shared" si="7"/>
        <v>2</v>
      </c>
      <c r="H38" s="2">
        <f t="shared" si="7"/>
        <v>2</v>
      </c>
      <c r="I38" s="2">
        <f t="shared" si="7"/>
        <v>1</v>
      </c>
      <c r="J38" s="2">
        <f t="shared" si="7"/>
        <v>1</v>
      </c>
      <c r="K38" s="2">
        <f t="shared" si="7"/>
        <v>1</v>
      </c>
      <c r="L38" s="2">
        <f t="shared" si="7"/>
        <v>1</v>
      </c>
      <c r="M38" s="2">
        <f t="shared" si="7"/>
        <v>1</v>
      </c>
      <c r="N38" s="2">
        <f t="shared" si="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8">IF(D28&gt;0,AVERAGE(D18:D27),0)</f>
        <v>42.2</v>
      </c>
      <c r="E40" s="2">
        <f t="shared" si="8"/>
        <v>38.799999999999997</v>
      </c>
      <c r="F40" s="2">
        <f t="shared" si="8"/>
        <v>15.2</v>
      </c>
      <c r="G40" s="2">
        <f t="shared" si="8"/>
        <v>25.7</v>
      </c>
      <c r="H40" s="2">
        <f t="shared" si="8"/>
        <v>116.3</v>
      </c>
      <c r="I40" s="2">
        <f t="shared" si="8"/>
        <v>76.2</v>
      </c>
      <c r="J40" s="2">
        <f t="shared" si="8"/>
        <v>24.3</v>
      </c>
      <c r="K40" s="2">
        <f t="shared" si="8"/>
        <v>25</v>
      </c>
      <c r="L40" s="2">
        <f t="shared" si="8"/>
        <v>5.4</v>
      </c>
      <c r="M40" s="2">
        <f t="shared" si="8"/>
        <v>130.9</v>
      </c>
      <c r="N40" s="2">
        <f t="shared" si="8"/>
        <v>369.1</v>
      </c>
    </row>
    <row r="41" spans="1:14" x14ac:dyDescent="0.25">
      <c r="A41" s="8" t="s">
        <v>24</v>
      </c>
      <c r="B41" s="8"/>
      <c r="D41" s="13">
        <f>IF(D30&gt;0,D28/D30,0)</f>
        <v>0.97685185185185186</v>
      </c>
      <c r="E41" s="13">
        <f t="shared" ref="E41:N41" si="9">IF(E30&gt;0,E28/E30,0)</f>
        <v>0.98979591836734693</v>
      </c>
      <c r="F41" s="13">
        <f t="shared" si="9"/>
        <v>0.98701298701298701</v>
      </c>
      <c r="G41" s="13">
        <f t="shared" si="9"/>
        <v>0.9884615384615385</v>
      </c>
      <c r="H41" s="13">
        <f t="shared" si="9"/>
        <v>1</v>
      </c>
      <c r="I41" s="13">
        <f t="shared" si="9"/>
        <v>0.78153846153846152</v>
      </c>
      <c r="J41" s="13">
        <f t="shared" si="9"/>
        <v>0.76898734177215189</v>
      </c>
      <c r="K41" s="13">
        <f t="shared" si="9"/>
        <v>0.78864353312302837</v>
      </c>
      <c r="L41" s="13">
        <f t="shared" si="9"/>
        <v>0.72</v>
      </c>
      <c r="M41" s="13">
        <f t="shared" si="9"/>
        <v>0.77777777777777779</v>
      </c>
      <c r="N41" s="13">
        <f t="shared" si="9"/>
        <v>0.90377081292850148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0">RANK(E40,E$50:E$52)</f>
        <v>1</v>
      </c>
      <c r="F42" s="2">
        <f t="shared" si="10"/>
        <v>1</v>
      </c>
      <c r="G42" s="2">
        <f t="shared" si="10"/>
        <v>1</v>
      </c>
      <c r="H42" s="2">
        <f t="shared" si="10"/>
        <v>1</v>
      </c>
      <c r="I42" s="2">
        <f t="shared" si="10"/>
        <v>2</v>
      </c>
      <c r="J42" s="2">
        <f t="shared" si="10"/>
        <v>2</v>
      </c>
      <c r="K42" s="2">
        <f t="shared" si="10"/>
        <v>2</v>
      </c>
      <c r="L42" s="2">
        <f t="shared" si="10"/>
        <v>2</v>
      </c>
      <c r="M42" s="2">
        <f t="shared" si="10"/>
        <v>2</v>
      </c>
      <c r="N42" s="2">
        <f t="shared" si="1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>D30/COUNTA($B$8:$B$27)</f>
        <v>36</v>
      </c>
      <c r="E44" s="11">
        <f>E30/COUNTA($B$8:$B$27)</f>
        <v>32.666666666666664</v>
      </c>
      <c r="F44" s="11">
        <f>F30/COUNTA($B$8:$B$27)</f>
        <v>12.833333333333334</v>
      </c>
      <c r="G44" s="11">
        <f>G30/COUNTA($B$8:$B$27)</f>
        <v>21.666666666666668</v>
      </c>
      <c r="H44" s="11">
        <f>H30/COUNTA($B$8:$B$27)</f>
        <v>96.916666666666671</v>
      </c>
      <c r="I44" s="11">
        <f>I30/COUNTA($B$8:$B$27)</f>
        <v>81.25</v>
      </c>
      <c r="J44" s="11">
        <f>J30/COUNTA($B$8:$B$27)</f>
        <v>26.333333333333332</v>
      </c>
      <c r="K44" s="11">
        <f>K30/COUNTA($B$8:$B$27)</f>
        <v>26.416666666666668</v>
      </c>
      <c r="L44" s="11">
        <f>L30/COUNTA($B$8:$B$27)</f>
        <v>6.25</v>
      </c>
      <c r="M44" s="11">
        <f>M30/COUNTA($B$8:$B$27)</f>
        <v>140.25</v>
      </c>
      <c r="N44" s="11">
        <f>N30/COUNTA($B$8:$B$27)</f>
        <v>340.33333333333331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1">E32</f>
        <v>0</v>
      </c>
      <c r="F50">
        <f t="shared" si="11"/>
        <v>0</v>
      </c>
      <c r="G50">
        <f t="shared" si="11"/>
        <v>0</v>
      </c>
      <c r="H50">
        <f t="shared" si="11"/>
        <v>0</v>
      </c>
      <c r="I50">
        <f t="shared" si="11"/>
        <v>0</v>
      </c>
      <c r="J50">
        <f t="shared" si="11"/>
        <v>0</v>
      </c>
      <c r="K50">
        <f t="shared" si="11"/>
        <v>0</v>
      </c>
      <c r="L50">
        <f t="shared" si="11"/>
        <v>0</v>
      </c>
      <c r="M50">
        <f t="shared" si="11"/>
        <v>0</v>
      </c>
      <c r="N50" s="10">
        <f t="shared" si="11"/>
        <v>0</v>
      </c>
    </row>
    <row r="51" spans="1:14" x14ac:dyDescent="0.25">
      <c r="D51">
        <f>D36</f>
        <v>0</v>
      </c>
      <c r="E51">
        <f t="shared" ref="E51:N51" si="12">E36</f>
        <v>0</v>
      </c>
      <c r="F51">
        <f t="shared" si="12"/>
        <v>0</v>
      </c>
      <c r="G51">
        <f t="shared" si="12"/>
        <v>0</v>
      </c>
      <c r="H51">
        <f t="shared" si="12"/>
        <v>0</v>
      </c>
      <c r="I51">
        <f t="shared" si="12"/>
        <v>213</v>
      </c>
      <c r="J51">
        <f t="shared" si="12"/>
        <v>73</v>
      </c>
      <c r="K51">
        <f t="shared" si="12"/>
        <v>66</v>
      </c>
      <c r="L51">
        <f t="shared" si="12"/>
        <v>21</v>
      </c>
      <c r="M51">
        <f t="shared" si="12"/>
        <v>373</v>
      </c>
      <c r="N51" s="10">
        <f t="shared" si="12"/>
        <v>746</v>
      </c>
    </row>
    <row r="52" spans="1:14" x14ac:dyDescent="0.25">
      <c r="D52">
        <f>D40</f>
        <v>42.2</v>
      </c>
      <c r="E52">
        <f t="shared" ref="E52:N52" si="13">E40</f>
        <v>38.799999999999997</v>
      </c>
      <c r="F52">
        <f t="shared" si="13"/>
        <v>15.2</v>
      </c>
      <c r="G52">
        <f t="shared" si="13"/>
        <v>25.7</v>
      </c>
      <c r="H52">
        <f t="shared" si="13"/>
        <v>116.3</v>
      </c>
      <c r="I52">
        <f t="shared" si="13"/>
        <v>76.2</v>
      </c>
      <c r="J52">
        <f t="shared" si="13"/>
        <v>24.3</v>
      </c>
      <c r="K52">
        <f t="shared" si="13"/>
        <v>25</v>
      </c>
      <c r="L52">
        <f t="shared" si="13"/>
        <v>5.4</v>
      </c>
      <c r="M52">
        <f t="shared" si="13"/>
        <v>130.9</v>
      </c>
      <c r="N52" s="10">
        <f t="shared" si="13"/>
        <v>369.1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3" t="str">
        <f ca="1">UPPER(MID(CELL("filename",A1),FIND("]",CELL("filename",A1))+1,255)&amp;" 2025")</f>
        <v>NOVEMBER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DECEMBER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>
        <v>2024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FEBRUARY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183</v>
      </c>
      <c r="J16" s="9">
        <f t="shared" si="4"/>
        <v>67</v>
      </c>
      <c r="K16" s="9">
        <f t="shared" si="4"/>
        <v>25</v>
      </c>
      <c r="L16" s="9">
        <f t="shared" si="4"/>
        <v>13</v>
      </c>
      <c r="M16" s="9">
        <f t="shared" si="4"/>
        <v>288</v>
      </c>
      <c r="N16" s="9">
        <f t="shared" si="4"/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5"/>
        <v>393</v>
      </c>
      <c r="N21" s="2">
        <f t="shared" si="6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349</v>
      </c>
      <c r="E28" s="9">
        <f t="shared" si="7"/>
        <v>267</v>
      </c>
      <c r="F28" s="9">
        <f t="shared" si="7"/>
        <v>121</v>
      </c>
      <c r="G28" s="9">
        <f t="shared" si="7"/>
        <v>217</v>
      </c>
      <c r="H28" s="9">
        <f t="shared" si="7"/>
        <v>773</v>
      </c>
      <c r="I28" s="9">
        <f t="shared" si="7"/>
        <v>439</v>
      </c>
      <c r="J28" s="9">
        <f t="shared" si="7"/>
        <v>152</v>
      </c>
      <c r="K28" s="9">
        <f t="shared" si="7"/>
        <v>89</v>
      </c>
      <c r="L28" s="9">
        <f t="shared" si="7"/>
        <v>53</v>
      </c>
      <c r="M28" s="9">
        <f t="shared" si="7"/>
        <v>733</v>
      </c>
      <c r="N28" s="9">
        <f t="shared" si="7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400</v>
      </c>
      <c r="E30" s="9">
        <f t="shared" si="8"/>
        <v>278</v>
      </c>
      <c r="F30" s="9">
        <f t="shared" si="8"/>
        <v>123</v>
      </c>
      <c r="G30" s="9">
        <f t="shared" si="8"/>
        <v>224</v>
      </c>
      <c r="H30" s="9">
        <f t="shared" si="8"/>
        <v>773</v>
      </c>
      <c r="I30" s="9">
        <f t="shared" si="8"/>
        <v>623</v>
      </c>
      <c r="J30" s="9">
        <f t="shared" si="8"/>
        <v>219</v>
      </c>
      <c r="K30" s="9">
        <f t="shared" si="8"/>
        <v>114</v>
      </c>
      <c r="L30" s="9">
        <f t="shared" si="8"/>
        <v>68</v>
      </c>
      <c r="M30" s="9">
        <f t="shared" si="8"/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183</v>
      </c>
      <c r="J36" s="2">
        <f t="shared" si="12"/>
        <v>67</v>
      </c>
      <c r="K36" s="2">
        <f t="shared" si="12"/>
        <v>25</v>
      </c>
      <c r="L36" s="2">
        <f t="shared" si="12"/>
        <v>13</v>
      </c>
      <c r="M36" s="2">
        <f t="shared" si="12"/>
        <v>288</v>
      </c>
      <c r="N36" s="2">
        <f t="shared" si="12"/>
        <v>288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0.29373996789727125</v>
      </c>
      <c r="J37" s="13">
        <f t="shared" si="13"/>
        <v>0.30593607305936071</v>
      </c>
      <c r="K37" s="13">
        <f t="shared" si="13"/>
        <v>0.21929824561403508</v>
      </c>
      <c r="L37" s="13">
        <f t="shared" si="13"/>
        <v>0.19117647058823528</v>
      </c>
      <c r="M37" s="13">
        <f t="shared" si="13"/>
        <v>0.28125</v>
      </c>
      <c r="N37" s="13">
        <f t="shared" si="13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34.9</v>
      </c>
      <c r="E40" s="2">
        <f t="shared" si="15"/>
        <v>26.7</v>
      </c>
      <c r="F40" s="2">
        <f t="shared" si="15"/>
        <v>12.1</v>
      </c>
      <c r="G40" s="2">
        <f t="shared" si="15"/>
        <v>21.7</v>
      </c>
      <c r="H40" s="2">
        <f t="shared" si="15"/>
        <v>77.3</v>
      </c>
      <c r="I40" s="2">
        <f t="shared" si="15"/>
        <v>43.9</v>
      </c>
      <c r="J40" s="2">
        <f t="shared" si="15"/>
        <v>15.2</v>
      </c>
      <c r="K40" s="2">
        <f t="shared" si="15"/>
        <v>8.9</v>
      </c>
      <c r="L40" s="2">
        <f t="shared" si="15"/>
        <v>5.3</v>
      </c>
      <c r="M40" s="2">
        <f t="shared" si="15"/>
        <v>73.3</v>
      </c>
      <c r="N40" s="2">
        <f t="shared" si="15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6">IF(E30&gt;0,E28/E30,0)</f>
        <v>0.96043165467625902</v>
      </c>
      <c r="F41" s="13">
        <f t="shared" si="16"/>
        <v>0.98373983739837401</v>
      </c>
      <c r="G41" s="13">
        <f t="shared" si="16"/>
        <v>0.96875</v>
      </c>
      <c r="H41" s="13">
        <f t="shared" si="16"/>
        <v>1</v>
      </c>
      <c r="I41" s="13">
        <f t="shared" si="16"/>
        <v>0.7046548956661316</v>
      </c>
      <c r="J41" s="13">
        <f t="shared" si="16"/>
        <v>0.69406392694063923</v>
      </c>
      <c r="K41" s="13">
        <f t="shared" si="16"/>
        <v>0.7807017543859649</v>
      </c>
      <c r="L41" s="13">
        <f t="shared" si="16"/>
        <v>0.77941176470588236</v>
      </c>
      <c r="M41" s="13">
        <f t="shared" si="16"/>
        <v>0.7158203125</v>
      </c>
      <c r="N41" s="13">
        <f t="shared" si="16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30.76923076923077</v>
      </c>
      <c r="E44" s="11">
        <f t="shared" si="18"/>
        <v>21.384615384615383</v>
      </c>
      <c r="F44" s="11">
        <f t="shared" si="18"/>
        <v>9.4615384615384617</v>
      </c>
      <c r="G44" s="11">
        <f t="shared" si="18"/>
        <v>17.23076923076923</v>
      </c>
      <c r="H44" s="11">
        <f t="shared" si="18"/>
        <v>59.46153846153846</v>
      </c>
      <c r="I44" s="11">
        <f t="shared" si="18"/>
        <v>47.92307692307692</v>
      </c>
      <c r="J44" s="11">
        <f t="shared" si="18"/>
        <v>16.846153846153847</v>
      </c>
      <c r="K44" s="11">
        <f t="shared" si="18"/>
        <v>8.7692307692307701</v>
      </c>
      <c r="L44" s="11">
        <f t="shared" si="18"/>
        <v>5.2307692307692308</v>
      </c>
      <c r="M44" s="11">
        <f t="shared" si="18"/>
        <v>78.769230769230774</v>
      </c>
      <c r="N44" s="11">
        <f t="shared" si="18"/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183</v>
      </c>
      <c r="J51">
        <f t="shared" si="20"/>
        <v>67</v>
      </c>
      <c r="K51">
        <f t="shared" si="20"/>
        <v>25</v>
      </c>
      <c r="L51">
        <f t="shared" si="20"/>
        <v>13</v>
      </c>
      <c r="M51">
        <f t="shared" si="20"/>
        <v>288</v>
      </c>
      <c r="N51" s="10">
        <f t="shared" si="20"/>
        <v>288</v>
      </c>
    </row>
    <row r="52" spans="1:14" x14ac:dyDescent="0.25">
      <c r="D52">
        <f>D40</f>
        <v>34.9</v>
      </c>
      <c r="E52">
        <f t="shared" ref="E52:N52" si="21">E40</f>
        <v>26.7</v>
      </c>
      <c r="F52">
        <f t="shared" si="21"/>
        <v>12.1</v>
      </c>
      <c r="G52">
        <f t="shared" si="21"/>
        <v>21.7</v>
      </c>
      <c r="H52">
        <f t="shared" si="21"/>
        <v>77.3</v>
      </c>
      <c r="I52">
        <f t="shared" si="21"/>
        <v>43.9</v>
      </c>
      <c r="J52">
        <f t="shared" si="21"/>
        <v>15.2</v>
      </c>
      <c r="K52">
        <f t="shared" si="21"/>
        <v>8.9</v>
      </c>
      <c r="L52">
        <f t="shared" si="21"/>
        <v>5.3</v>
      </c>
      <c r="M52">
        <f t="shared" si="21"/>
        <v>73.3</v>
      </c>
      <c r="N52" s="10">
        <f t="shared" si="21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MARCH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26</v>
      </c>
      <c r="E9">
        <v>6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26</v>
      </c>
      <c r="E10" s="9">
        <f t="shared" ref="E10:L10" si="0">SUM(E8:E9)</f>
        <v>6</v>
      </c>
      <c r="F10" s="9">
        <f t="shared" si="0"/>
        <v>0</v>
      </c>
      <c r="G10" s="9">
        <f t="shared" si="0"/>
        <v>4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233</v>
      </c>
      <c r="J15">
        <v>98</v>
      </c>
      <c r="K15">
        <v>61</v>
      </c>
      <c r="L15">
        <v>11</v>
      </c>
      <c r="M15" s="2">
        <f t="shared" ref="M15" si="2">SUM(I15:L15)</f>
        <v>403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233</v>
      </c>
      <c r="J16" s="9">
        <f t="shared" si="4"/>
        <v>98</v>
      </c>
      <c r="K16" s="9">
        <f t="shared" si="4"/>
        <v>61</v>
      </c>
      <c r="L16" s="9">
        <f t="shared" si="4"/>
        <v>11</v>
      </c>
      <c r="M16" s="9">
        <f t="shared" si="4"/>
        <v>403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83</v>
      </c>
      <c r="E18">
        <v>70</v>
      </c>
      <c r="F18">
        <v>25</v>
      </c>
      <c r="G18">
        <v>60</v>
      </c>
      <c r="H18">
        <v>167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405</v>
      </c>
    </row>
    <row r="19" spans="1:14" x14ac:dyDescent="0.25">
      <c r="A19" s="7" t="s">
        <v>48</v>
      </c>
      <c r="B19" s="14">
        <v>11</v>
      </c>
      <c r="D19">
        <v>74</v>
      </c>
      <c r="E19">
        <v>70</v>
      </c>
      <c r="F19">
        <v>38</v>
      </c>
      <c r="G19">
        <v>51</v>
      </c>
      <c r="H19">
        <v>135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368</v>
      </c>
    </row>
    <row r="20" spans="1:14" x14ac:dyDescent="0.25">
      <c r="A20" s="7" t="s">
        <v>42</v>
      </c>
      <c r="B20" s="14">
        <v>2</v>
      </c>
      <c r="D20">
        <v>76</v>
      </c>
      <c r="E20">
        <v>48</v>
      </c>
      <c r="F20">
        <v>22</v>
      </c>
      <c r="G20">
        <v>36</v>
      </c>
      <c r="H20">
        <v>70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252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267</v>
      </c>
      <c r="J21">
        <v>94</v>
      </c>
      <c r="K21">
        <v>80</v>
      </c>
      <c r="L21">
        <v>34</v>
      </c>
      <c r="M21" s="2">
        <f t="shared" si="5"/>
        <v>475</v>
      </c>
      <c r="N21" s="2">
        <f t="shared" si="6"/>
        <v>475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262</v>
      </c>
      <c r="J22">
        <v>74</v>
      </c>
      <c r="K22">
        <v>53</v>
      </c>
      <c r="L22">
        <v>27</v>
      </c>
      <c r="M22" s="2">
        <f>SUM(I22:L22)</f>
        <v>416</v>
      </c>
      <c r="N22" s="2">
        <f>SUM(D22:L22)</f>
        <v>416</v>
      </c>
    </row>
    <row r="23" spans="1:14" x14ac:dyDescent="0.25">
      <c r="A23" s="4" t="s">
        <v>37</v>
      </c>
      <c r="B23" s="14">
        <v>5</v>
      </c>
      <c r="D23">
        <v>71</v>
      </c>
      <c r="E23">
        <v>53</v>
      </c>
      <c r="F23">
        <v>27</v>
      </c>
      <c r="G23">
        <v>52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6"/>
        <v>367</v>
      </c>
    </row>
    <row r="24" spans="1:14" x14ac:dyDescent="0.25">
      <c r="A24" s="4" t="s">
        <v>30</v>
      </c>
      <c r="B24" s="14">
        <v>6</v>
      </c>
      <c r="D24">
        <v>79</v>
      </c>
      <c r="E24">
        <v>61</v>
      </c>
      <c r="F24">
        <v>27</v>
      </c>
      <c r="G24">
        <v>51</v>
      </c>
      <c r="H24">
        <v>197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>SUM(D24:L24)</f>
        <v>415</v>
      </c>
    </row>
    <row r="25" spans="1:14" x14ac:dyDescent="0.25">
      <c r="A25" s="4" t="s">
        <v>46</v>
      </c>
      <c r="B25" s="14">
        <v>7</v>
      </c>
      <c r="D25">
        <v>81</v>
      </c>
      <c r="E25">
        <v>45</v>
      </c>
      <c r="F25">
        <v>20</v>
      </c>
      <c r="G25">
        <v>41</v>
      </c>
      <c r="H25">
        <v>49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236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464</v>
      </c>
      <c r="E28" s="9">
        <f t="shared" si="7"/>
        <v>347</v>
      </c>
      <c r="F28" s="9">
        <f t="shared" si="7"/>
        <v>159</v>
      </c>
      <c r="G28" s="9">
        <f t="shared" si="7"/>
        <v>291</v>
      </c>
      <c r="H28" s="9">
        <f t="shared" si="7"/>
        <v>782</v>
      </c>
      <c r="I28" s="9">
        <f t="shared" si="7"/>
        <v>529</v>
      </c>
      <c r="J28" s="9">
        <f t="shared" si="7"/>
        <v>168</v>
      </c>
      <c r="K28" s="9">
        <f t="shared" si="7"/>
        <v>133</v>
      </c>
      <c r="L28" s="9">
        <f t="shared" si="7"/>
        <v>61</v>
      </c>
      <c r="M28" s="9">
        <f t="shared" si="7"/>
        <v>891</v>
      </c>
      <c r="N28" s="9">
        <f t="shared" si="7"/>
        <v>2934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490</v>
      </c>
      <c r="E30" s="9">
        <f t="shared" si="8"/>
        <v>353</v>
      </c>
      <c r="F30" s="9">
        <f t="shared" si="8"/>
        <v>159</v>
      </c>
      <c r="G30" s="9">
        <f t="shared" si="8"/>
        <v>295</v>
      </c>
      <c r="H30" s="9">
        <f t="shared" si="8"/>
        <v>784</v>
      </c>
      <c r="I30" s="9">
        <f t="shared" si="8"/>
        <v>762</v>
      </c>
      <c r="J30" s="9">
        <f t="shared" si="8"/>
        <v>266</v>
      </c>
      <c r="K30" s="9">
        <f t="shared" si="8"/>
        <v>194</v>
      </c>
      <c r="L30" s="9">
        <f t="shared" si="8"/>
        <v>72</v>
      </c>
      <c r="M30" s="9">
        <f t="shared" si="8"/>
        <v>1294</v>
      </c>
      <c r="N30" s="9">
        <f>SUM(D30:L30)</f>
        <v>3375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2</v>
      </c>
      <c r="G34" s="2">
        <f t="shared" si="11"/>
        <v>3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>IF(F16&gt;0,AVERAGE(F15:F15),0)</f>
        <v>0</v>
      </c>
      <c r="G36" s="2">
        <v>9</v>
      </c>
      <c r="H36" s="2">
        <f>IF(H16&gt;0,AVERAGE(H15:H15),0)</f>
        <v>0</v>
      </c>
      <c r="I36" s="2">
        <v>88</v>
      </c>
      <c r="J36" s="2">
        <f>IF(J16&gt;0,AVERAGE(J15:J15),0)</f>
        <v>98</v>
      </c>
      <c r="K36" s="2">
        <v>25</v>
      </c>
      <c r="L36" s="2">
        <f>IF(L16&gt;0,AVERAGE(L15:L15),0)</f>
        <v>11</v>
      </c>
      <c r="M36" s="2">
        <f>IF(M16&gt;0,AVERAGE(M15:M15),0)</f>
        <v>403</v>
      </c>
      <c r="N36" s="2">
        <f>IF(N16&gt;0,AVERAGE(N15:N15),0)</f>
        <v>403</v>
      </c>
    </row>
    <row r="37" spans="1:14" x14ac:dyDescent="0.25">
      <c r="A37" s="8" t="s">
        <v>24</v>
      </c>
      <c r="B37" s="8"/>
      <c r="D37" s="13">
        <f t="shared" ref="D37:N37" si="12">IF(D30&gt;0,D16/D30,0)</f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0.30577427821522307</v>
      </c>
      <c r="J37" s="13">
        <f t="shared" si="12"/>
        <v>0.36842105263157893</v>
      </c>
      <c r="K37" s="13">
        <f t="shared" si="12"/>
        <v>0.31443298969072164</v>
      </c>
      <c r="L37" s="13">
        <f t="shared" si="12"/>
        <v>0.15277777777777779</v>
      </c>
      <c r="M37" s="13">
        <f t="shared" si="12"/>
        <v>0.31143740340030912</v>
      </c>
      <c r="N37" s="13">
        <f t="shared" si="12"/>
        <v>0.11940740740740741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4">IF(J28&gt;0,AVERAGE(J18:J27),0)</f>
        <v>16.8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0.94693877551020411</v>
      </c>
      <c r="E41" s="13">
        <f t="shared" ref="E41:N41" si="15">IF(E30&gt;0,E28/E30,0)</f>
        <v>0.98300283286118983</v>
      </c>
      <c r="F41" s="13">
        <f t="shared" si="15"/>
        <v>1</v>
      </c>
      <c r="G41" s="13">
        <f t="shared" si="15"/>
        <v>0.98644067796610169</v>
      </c>
      <c r="H41" s="13">
        <f t="shared" si="15"/>
        <v>0.99744897959183676</v>
      </c>
      <c r="I41" s="13">
        <f t="shared" si="15"/>
        <v>0.69422572178477693</v>
      </c>
      <c r="J41" s="13">
        <f t="shared" si="15"/>
        <v>0.63157894736842102</v>
      </c>
      <c r="K41" s="13">
        <f t="shared" si="15"/>
        <v>0.68556701030927836</v>
      </c>
      <c r="L41" s="13">
        <f t="shared" si="15"/>
        <v>0.84722222222222221</v>
      </c>
      <c r="M41" s="13">
        <f t="shared" si="15"/>
        <v>0.68856259659969088</v>
      </c>
      <c r="N41" s="13">
        <f t="shared" si="15"/>
        <v>0.86933333333333329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6">RANK(E40,E$50:E$52)</f>
        <v>1</v>
      </c>
      <c r="F42" s="2">
        <f t="shared" si="16"/>
        <v>1</v>
      </c>
      <c r="G42" s="2">
        <f t="shared" si="16"/>
        <v>1</v>
      </c>
      <c r="H42" s="2">
        <f t="shared" si="16"/>
        <v>1</v>
      </c>
      <c r="I42" s="2">
        <f t="shared" si="16"/>
        <v>2</v>
      </c>
      <c r="J42" s="2">
        <f t="shared" si="16"/>
        <v>2</v>
      </c>
      <c r="K42" s="2">
        <f t="shared" si="16"/>
        <v>2</v>
      </c>
      <c r="L42" s="2">
        <f t="shared" si="16"/>
        <v>2</v>
      </c>
      <c r="M42" s="2">
        <f t="shared" si="16"/>
        <v>2</v>
      </c>
      <c r="N42" s="2">
        <f t="shared" si="16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>E30/COUNTA($B$8:$B$27)</f>
        <v>29.416666666666668</v>
      </c>
      <c r="F44" s="11">
        <v>14</v>
      </c>
      <c r="G44" s="11">
        <f>G30/COUNTA($B$8:$B$27)</f>
        <v>24.583333333333332</v>
      </c>
      <c r="H44" s="11">
        <v>49</v>
      </c>
      <c r="I44" s="11">
        <v>46</v>
      </c>
      <c r="J44" s="11">
        <v>20</v>
      </c>
      <c r="K44" s="11">
        <f>K30/COUNTA($B$8:$B$27)</f>
        <v>16.166666666666668</v>
      </c>
      <c r="L44" s="11">
        <f>L30/COUNTA($B$8:$B$27)</f>
        <v>6</v>
      </c>
      <c r="M44" s="11">
        <v>86</v>
      </c>
      <c r="N44" s="11">
        <f>N30/COUNTA($B$8:$B$27)</f>
        <v>281.25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7">E32</f>
        <v>0</v>
      </c>
      <c r="F50">
        <f t="shared" si="17"/>
        <v>0</v>
      </c>
      <c r="G50">
        <f t="shared" si="17"/>
        <v>0</v>
      </c>
      <c r="H50">
        <f t="shared" si="17"/>
        <v>0</v>
      </c>
      <c r="I50">
        <f t="shared" si="17"/>
        <v>0</v>
      </c>
      <c r="J50">
        <f t="shared" si="17"/>
        <v>0</v>
      </c>
      <c r="K50">
        <f t="shared" si="17"/>
        <v>0</v>
      </c>
      <c r="L50">
        <f t="shared" si="17"/>
        <v>0</v>
      </c>
      <c r="M50">
        <f t="shared" si="17"/>
        <v>0</v>
      </c>
      <c r="N50" s="10">
        <f t="shared" si="17"/>
        <v>0</v>
      </c>
    </row>
    <row r="51" spans="1:14" x14ac:dyDescent="0.25">
      <c r="D51">
        <f>D36</f>
        <v>16</v>
      </c>
      <c r="E51">
        <f t="shared" ref="E51:N51" si="18">E36</f>
        <v>7</v>
      </c>
      <c r="F51">
        <f t="shared" si="18"/>
        <v>0</v>
      </c>
      <c r="G51">
        <f t="shared" si="18"/>
        <v>9</v>
      </c>
      <c r="H51">
        <f t="shared" si="18"/>
        <v>0</v>
      </c>
      <c r="I51">
        <f t="shared" si="18"/>
        <v>88</v>
      </c>
      <c r="J51">
        <f t="shared" si="18"/>
        <v>98</v>
      </c>
      <c r="K51">
        <f t="shared" si="18"/>
        <v>25</v>
      </c>
      <c r="L51">
        <f t="shared" si="18"/>
        <v>11</v>
      </c>
      <c r="M51">
        <f t="shared" si="18"/>
        <v>403</v>
      </c>
      <c r="N51" s="10">
        <f t="shared" si="18"/>
        <v>403</v>
      </c>
    </row>
    <row r="52" spans="1:14" x14ac:dyDescent="0.25">
      <c r="D52">
        <f>D40</f>
        <v>48</v>
      </c>
      <c r="E52">
        <f t="shared" ref="E52:N52" si="19">E40</f>
        <v>34</v>
      </c>
      <c r="F52">
        <f t="shared" si="19"/>
        <v>20</v>
      </c>
      <c r="G52">
        <f t="shared" si="19"/>
        <v>30</v>
      </c>
      <c r="H52">
        <f t="shared" si="19"/>
        <v>67</v>
      </c>
      <c r="I52">
        <f t="shared" si="19"/>
        <v>20</v>
      </c>
      <c r="J52">
        <f t="shared" si="19"/>
        <v>16.8</v>
      </c>
      <c r="K52">
        <f t="shared" si="19"/>
        <v>6</v>
      </c>
      <c r="L52">
        <f t="shared" si="19"/>
        <v>5</v>
      </c>
      <c r="M52">
        <f t="shared" si="19"/>
        <v>41</v>
      </c>
      <c r="N52" s="10">
        <f t="shared" si="19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APRIL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</v>
      </c>
      <c r="E9">
        <v>3</v>
      </c>
      <c r="F9">
        <v>0</v>
      </c>
      <c r="G9">
        <v>3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14</v>
      </c>
    </row>
    <row r="10" spans="1:14" x14ac:dyDescent="0.25">
      <c r="A10" s="5" t="s">
        <v>16</v>
      </c>
      <c r="B10" s="5"/>
      <c r="D10" s="9">
        <f>SUM(D8:D9)</f>
        <v>8</v>
      </c>
      <c r="E10" s="9">
        <f t="shared" ref="E10:L10" si="0">SUM(E8:E9)</f>
        <v>3</v>
      </c>
      <c r="F10" s="9">
        <f t="shared" si="0"/>
        <v>0</v>
      </c>
      <c r="G10" s="9">
        <f t="shared" si="0"/>
        <v>3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15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226</v>
      </c>
      <c r="J15">
        <v>72</v>
      </c>
      <c r="K15">
        <v>93</v>
      </c>
      <c r="L15">
        <v>14</v>
      </c>
      <c r="M15" s="2">
        <f t="shared" ref="M15" si="2">SUM(I15:L15)</f>
        <v>405</v>
      </c>
      <c r="N15" s="2">
        <f t="shared" ref="N15" si="3">SUM(D15:L15)</f>
        <v>405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226</v>
      </c>
      <c r="J16" s="9">
        <f t="shared" si="4"/>
        <v>72</v>
      </c>
      <c r="K16" s="9">
        <f t="shared" si="4"/>
        <v>93</v>
      </c>
      <c r="L16" s="9">
        <f t="shared" si="4"/>
        <v>14</v>
      </c>
      <c r="M16" s="9">
        <f t="shared" si="4"/>
        <v>405</v>
      </c>
      <c r="N16" s="9">
        <f t="shared" si="4"/>
        <v>405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76</v>
      </c>
      <c r="E18">
        <v>55</v>
      </c>
      <c r="F18">
        <v>22</v>
      </c>
      <c r="G18">
        <v>52</v>
      </c>
      <c r="H18" s="50">
        <v>175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380</v>
      </c>
    </row>
    <row r="19" spans="1:14" x14ac:dyDescent="0.25">
      <c r="A19" s="7" t="s">
        <v>32</v>
      </c>
      <c r="B19" s="14">
        <v>11</v>
      </c>
      <c r="D19">
        <v>82</v>
      </c>
      <c r="E19">
        <v>70</v>
      </c>
      <c r="F19">
        <v>33</v>
      </c>
      <c r="G19">
        <v>57</v>
      </c>
      <c r="H19" s="50">
        <v>157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67</v>
      </c>
      <c r="E20">
        <v>58</v>
      </c>
      <c r="F20">
        <v>20</v>
      </c>
      <c r="G20">
        <v>50</v>
      </c>
      <c r="H20" s="50">
        <v>133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328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 s="50">
        <v>0</v>
      </c>
      <c r="I21">
        <v>292</v>
      </c>
      <c r="J21">
        <v>87</v>
      </c>
      <c r="K21">
        <v>147</v>
      </c>
      <c r="L21">
        <v>27</v>
      </c>
      <c r="M21" s="2">
        <f t="shared" si="5"/>
        <v>553</v>
      </c>
      <c r="N21" s="2">
        <f t="shared" si="6"/>
        <v>553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 s="50">
        <v>0</v>
      </c>
      <c r="I22">
        <v>242</v>
      </c>
      <c r="J22">
        <v>90</v>
      </c>
      <c r="K22">
        <v>131</v>
      </c>
      <c r="L22">
        <v>27</v>
      </c>
      <c r="M22" s="2">
        <f>SUM(I22:L22)</f>
        <v>490</v>
      </c>
      <c r="N22" s="2">
        <f>SUM(D22:L22)</f>
        <v>490</v>
      </c>
    </row>
    <row r="23" spans="1:14" x14ac:dyDescent="0.25">
      <c r="A23" s="4" t="s">
        <v>37</v>
      </c>
      <c r="B23" s="14">
        <v>5</v>
      </c>
      <c r="D23">
        <v>74</v>
      </c>
      <c r="E23">
        <v>57</v>
      </c>
      <c r="F23">
        <v>22</v>
      </c>
      <c r="G23">
        <v>52</v>
      </c>
      <c r="H23" s="50">
        <v>172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377</v>
      </c>
    </row>
    <row r="24" spans="1:14" x14ac:dyDescent="0.25">
      <c r="A24" s="4" t="s">
        <v>30</v>
      </c>
      <c r="B24" s="14">
        <v>6</v>
      </c>
      <c r="D24">
        <v>66</v>
      </c>
      <c r="E24">
        <v>68</v>
      </c>
      <c r="F24">
        <v>28</v>
      </c>
      <c r="G24">
        <v>54</v>
      </c>
      <c r="H24" s="50">
        <v>144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360</v>
      </c>
    </row>
    <row r="25" spans="1:14" x14ac:dyDescent="0.25">
      <c r="A25" s="4" t="s">
        <v>46</v>
      </c>
      <c r="B25" s="14">
        <v>7</v>
      </c>
      <c r="D25">
        <v>86</v>
      </c>
      <c r="E25">
        <v>69</v>
      </c>
      <c r="F25">
        <v>25</v>
      </c>
      <c r="G25">
        <v>65</v>
      </c>
      <c r="H25" s="50">
        <v>135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380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 s="50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 s="50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451</v>
      </c>
      <c r="E28" s="9">
        <f t="shared" si="7"/>
        <v>377</v>
      </c>
      <c r="F28" s="9">
        <f t="shared" si="7"/>
        <v>150</v>
      </c>
      <c r="G28" s="9">
        <f t="shared" si="7"/>
        <v>330</v>
      </c>
      <c r="H28" s="9">
        <f t="shared" si="7"/>
        <v>916</v>
      </c>
      <c r="I28" s="9">
        <f t="shared" si="7"/>
        <v>534</v>
      </c>
      <c r="J28" s="9">
        <f t="shared" si="7"/>
        <v>177</v>
      </c>
      <c r="K28" s="9">
        <f t="shared" si="7"/>
        <v>278</v>
      </c>
      <c r="L28" s="9">
        <f t="shared" si="7"/>
        <v>54</v>
      </c>
      <c r="M28" s="9">
        <f t="shared" si="7"/>
        <v>1043</v>
      </c>
      <c r="N28" s="9">
        <f t="shared" si="7"/>
        <v>3267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459</v>
      </c>
      <c r="E30" s="9">
        <f t="shared" si="8"/>
        <v>380</v>
      </c>
      <c r="F30" s="9">
        <f t="shared" si="8"/>
        <v>150</v>
      </c>
      <c r="G30" s="9">
        <f t="shared" si="8"/>
        <v>333</v>
      </c>
      <c r="H30" s="9">
        <f t="shared" si="8"/>
        <v>917</v>
      </c>
      <c r="I30" s="9">
        <f t="shared" si="8"/>
        <v>760</v>
      </c>
      <c r="J30" s="9">
        <f t="shared" si="8"/>
        <v>249</v>
      </c>
      <c r="K30" s="9">
        <f t="shared" si="8"/>
        <v>371</v>
      </c>
      <c r="L30" s="9">
        <f t="shared" si="8"/>
        <v>68</v>
      </c>
      <c r="M30" s="9">
        <f t="shared" si="8"/>
        <v>1448</v>
      </c>
      <c r="N30" s="9">
        <f>SUM(D30:L30)</f>
        <v>3687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226</v>
      </c>
      <c r="J36" s="2">
        <f t="shared" si="12"/>
        <v>72</v>
      </c>
      <c r="K36" s="2">
        <f t="shared" si="12"/>
        <v>93</v>
      </c>
      <c r="L36" s="2">
        <f t="shared" si="12"/>
        <v>14</v>
      </c>
      <c r="M36" s="2">
        <f t="shared" si="12"/>
        <v>405</v>
      </c>
      <c r="N36" s="2">
        <f t="shared" si="12"/>
        <v>405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0.29736842105263156</v>
      </c>
      <c r="J37" s="13">
        <f t="shared" si="13"/>
        <v>0.28915662650602408</v>
      </c>
      <c r="K37" s="13">
        <f t="shared" si="13"/>
        <v>0.25067385444743934</v>
      </c>
      <c r="L37" s="13">
        <f t="shared" si="13"/>
        <v>0.20588235294117646</v>
      </c>
      <c r="M37" s="13">
        <f t="shared" si="13"/>
        <v>0.27969613259668508</v>
      </c>
      <c r="N37" s="13">
        <f t="shared" si="13"/>
        <v>0.10984540276647681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45.1</v>
      </c>
      <c r="E40" s="2">
        <f t="shared" si="15"/>
        <v>37.700000000000003</v>
      </c>
      <c r="F40" s="2">
        <f t="shared" si="15"/>
        <v>15</v>
      </c>
      <c r="G40" s="2">
        <f t="shared" si="15"/>
        <v>33</v>
      </c>
      <c r="H40" s="2">
        <f t="shared" si="15"/>
        <v>91.6</v>
      </c>
      <c r="I40" s="2">
        <f t="shared" si="15"/>
        <v>53.4</v>
      </c>
      <c r="J40" s="2">
        <f t="shared" si="15"/>
        <v>17.7</v>
      </c>
      <c r="K40" s="2">
        <f t="shared" si="15"/>
        <v>27.8</v>
      </c>
      <c r="L40" s="2">
        <f t="shared" si="15"/>
        <v>5.4</v>
      </c>
      <c r="M40" s="2">
        <f t="shared" si="15"/>
        <v>104.3</v>
      </c>
      <c r="N40" s="2">
        <f t="shared" si="15"/>
        <v>326.7</v>
      </c>
    </row>
    <row r="41" spans="1:14" x14ac:dyDescent="0.25">
      <c r="A41" s="8" t="s">
        <v>24</v>
      </c>
      <c r="B41" s="8"/>
      <c r="D41" s="13">
        <f>IF(D30&gt;0,D28/D30,0)</f>
        <v>0.98257080610021785</v>
      </c>
      <c r="E41" s="13">
        <f t="shared" ref="E41:N41" si="16">IF(E30&gt;0,E28/E30,0)</f>
        <v>0.99210526315789471</v>
      </c>
      <c r="F41" s="13">
        <f t="shared" si="16"/>
        <v>1</v>
      </c>
      <c r="G41" s="13">
        <f t="shared" si="16"/>
        <v>0.99099099099099097</v>
      </c>
      <c r="H41" s="13">
        <f t="shared" si="16"/>
        <v>0.99890948745910579</v>
      </c>
      <c r="I41" s="13">
        <f t="shared" si="16"/>
        <v>0.70263157894736838</v>
      </c>
      <c r="J41" s="13">
        <f t="shared" si="16"/>
        <v>0.71084337349397586</v>
      </c>
      <c r="K41" s="13">
        <f t="shared" si="16"/>
        <v>0.74932614555256061</v>
      </c>
      <c r="L41" s="13">
        <f t="shared" si="16"/>
        <v>0.79411764705882348</v>
      </c>
      <c r="M41" s="13">
        <f t="shared" si="16"/>
        <v>0.72030386740331487</v>
      </c>
      <c r="N41" s="13">
        <f t="shared" si="16"/>
        <v>0.88608624898291288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38.25</v>
      </c>
      <c r="E44" s="11">
        <f t="shared" si="18"/>
        <v>31.666666666666668</v>
      </c>
      <c r="F44" s="11">
        <f t="shared" si="18"/>
        <v>12.5</v>
      </c>
      <c r="G44" s="11">
        <f t="shared" si="18"/>
        <v>27.75</v>
      </c>
      <c r="H44" s="11">
        <f t="shared" si="18"/>
        <v>76.416666666666671</v>
      </c>
      <c r="I44" s="11">
        <f t="shared" si="18"/>
        <v>63.333333333333336</v>
      </c>
      <c r="J44" s="11">
        <f t="shared" si="18"/>
        <v>20.75</v>
      </c>
      <c r="K44" s="11">
        <f t="shared" si="18"/>
        <v>30.916666666666668</v>
      </c>
      <c r="L44" s="11">
        <f t="shared" si="18"/>
        <v>5.666666666666667</v>
      </c>
      <c r="M44" s="11">
        <f t="shared" si="18"/>
        <v>120.66666666666667</v>
      </c>
      <c r="N44" s="11">
        <f t="shared" si="18"/>
        <v>307.25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226</v>
      </c>
      <c r="J51">
        <f t="shared" si="20"/>
        <v>72</v>
      </c>
      <c r="K51">
        <f t="shared" si="20"/>
        <v>93</v>
      </c>
      <c r="L51">
        <f t="shared" si="20"/>
        <v>14</v>
      </c>
      <c r="M51">
        <f t="shared" si="20"/>
        <v>405</v>
      </c>
      <c r="N51" s="10">
        <f t="shared" si="20"/>
        <v>405</v>
      </c>
    </row>
    <row r="52" spans="1:14" x14ac:dyDescent="0.25">
      <c r="D52">
        <f>D40</f>
        <v>45.1</v>
      </c>
      <c r="E52">
        <f t="shared" ref="E52:N52" si="21">E40</f>
        <v>37.700000000000003</v>
      </c>
      <c r="F52">
        <f t="shared" si="21"/>
        <v>15</v>
      </c>
      <c r="G52">
        <f t="shared" si="21"/>
        <v>33</v>
      </c>
      <c r="H52">
        <f t="shared" si="21"/>
        <v>91.6</v>
      </c>
      <c r="I52">
        <f t="shared" si="21"/>
        <v>53.4</v>
      </c>
      <c r="J52">
        <f t="shared" si="21"/>
        <v>17.7</v>
      </c>
      <c r="K52">
        <f t="shared" si="21"/>
        <v>27.8</v>
      </c>
      <c r="L52">
        <f t="shared" si="21"/>
        <v>5.4</v>
      </c>
      <c r="M52">
        <f t="shared" si="21"/>
        <v>104.3</v>
      </c>
      <c r="N52" s="10">
        <f t="shared" si="21"/>
        <v>326.7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80</v>
      </c>
      <c r="E9">
        <v>3</v>
      </c>
      <c r="F9">
        <v>0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 s="22">
        <f>SUM(I9:L9)</f>
        <v>2</v>
      </c>
      <c r="N9" s="2">
        <f>SUM(D9:L9)</f>
        <v>87</v>
      </c>
    </row>
    <row r="10" spans="1:14" x14ac:dyDescent="0.25">
      <c r="A10" s="5" t="s">
        <v>16</v>
      </c>
      <c r="B10" s="5"/>
      <c r="D10" s="9">
        <f>SUM(D8:D9)</f>
        <v>80</v>
      </c>
      <c r="E10" s="9">
        <f t="shared" ref="E10:L10" si="0">SUM(E8:E9)</f>
        <v>3</v>
      </c>
      <c r="F10" s="9">
        <f t="shared" si="0"/>
        <v>0</v>
      </c>
      <c r="G10" s="9">
        <f t="shared" si="0"/>
        <v>2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2</v>
      </c>
      <c r="N10" s="9">
        <f>SUM(N8:N9)</f>
        <v>88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230</v>
      </c>
      <c r="J15">
        <v>65</v>
      </c>
      <c r="K15">
        <v>70</v>
      </c>
      <c r="L15">
        <v>4</v>
      </c>
      <c r="M15" s="2">
        <f t="shared" ref="M15" si="2">SUM(I15:L15)</f>
        <v>369</v>
      </c>
      <c r="N15" s="2">
        <f t="shared" ref="N15" si="3">SUM(D15:L15)</f>
        <v>369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230</v>
      </c>
      <c r="J16" s="9">
        <f t="shared" si="4"/>
        <v>65</v>
      </c>
      <c r="K16" s="9">
        <f t="shared" si="4"/>
        <v>70</v>
      </c>
      <c r="L16" s="9">
        <f t="shared" si="4"/>
        <v>4</v>
      </c>
      <c r="M16" s="9">
        <f t="shared" si="4"/>
        <v>369</v>
      </c>
      <c r="N16" s="9">
        <f t="shared" si="4"/>
        <v>369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69</v>
      </c>
      <c r="E18">
        <v>61</v>
      </c>
      <c r="F18">
        <v>30</v>
      </c>
      <c r="G18">
        <v>47</v>
      </c>
      <c r="H18">
        <v>148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355</v>
      </c>
    </row>
    <row r="19" spans="1:14" x14ac:dyDescent="0.25">
      <c r="A19" s="7" t="s">
        <v>32</v>
      </c>
      <c r="B19" s="14">
        <v>11</v>
      </c>
      <c r="D19">
        <v>87</v>
      </c>
      <c r="E19">
        <v>61</v>
      </c>
      <c r="F19">
        <v>23</v>
      </c>
      <c r="G19">
        <v>45</v>
      </c>
      <c r="H19">
        <v>183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79</v>
      </c>
      <c r="E20">
        <v>55</v>
      </c>
      <c r="F20">
        <v>21</v>
      </c>
      <c r="G20">
        <v>74</v>
      </c>
      <c r="H20">
        <v>87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316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331</v>
      </c>
      <c r="J21">
        <v>95</v>
      </c>
      <c r="K21">
        <v>112</v>
      </c>
      <c r="L21">
        <v>27</v>
      </c>
      <c r="M21" s="2">
        <f t="shared" si="5"/>
        <v>565</v>
      </c>
      <c r="N21" s="2">
        <f t="shared" si="6"/>
        <v>565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283</v>
      </c>
      <c r="J22">
        <v>82</v>
      </c>
      <c r="K22">
        <v>112</v>
      </c>
      <c r="L22">
        <v>30</v>
      </c>
      <c r="M22" s="2">
        <f>SUM(I22:L22)</f>
        <v>507</v>
      </c>
      <c r="N22" s="2">
        <f>SUM(D22:L22)</f>
        <v>507</v>
      </c>
    </row>
    <row r="23" spans="1:14" x14ac:dyDescent="0.25">
      <c r="A23" s="4" t="s">
        <v>37</v>
      </c>
      <c r="B23" s="14">
        <v>5</v>
      </c>
      <c r="D23">
        <v>87</v>
      </c>
      <c r="E23">
        <v>62</v>
      </c>
      <c r="F23">
        <v>30</v>
      </c>
      <c r="G23">
        <v>45</v>
      </c>
      <c r="H23">
        <v>180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404</v>
      </c>
    </row>
    <row r="24" spans="1:14" x14ac:dyDescent="0.25">
      <c r="A24" s="4" t="s">
        <v>30</v>
      </c>
      <c r="B24" s="14">
        <v>6</v>
      </c>
      <c r="D24">
        <v>88</v>
      </c>
      <c r="E24">
        <v>58</v>
      </c>
      <c r="F24">
        <v>25</v>
      </c>
      <c r="G24">
        <v>44</v>
      </c>
      <c r="H24">
        <v>184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>SUM(D24:L24)</f>
        <v>399</v>
      </c>
    </row>
    <row r="25" spans="1:14" x14ac:dyDescent="0.25">
      <c r="A25" s="4" t="s">
        <v>50</v>
      </c>
      <c r="B25" s="14">
        <v>7</v>
      </c>
      <c r="D25">
        <v>77</v>
      </c>
      <c r="E25">
        <v>67</v>
      </c>
      <c r="F25">
        <v>26</v>
      </c>
      <c r="G25">
        <v>60</v>
      </c>
      <c r="H25">
        <v>126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356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487</v>
      </c>
      <c r="E28" s="9">
        <f t="shared" si="7"/>
        <v>364</v>
      </c>
      <c r="F28" s="9">
        <f t="shared" si="7"/>
        <v>155</v>
      </c>
      <c r="G28" s="9">
        <f t="shared" si="7"/>
        <v>315</v>
      </c>
      <c r="H28" s="9">
        <f t="shared" si="7"/>
        <v>908</v>
      </c>
      <c r="I28" s="9">
        <f t="shared" si="7"/>
        <v>614</v>
      </c>
      <c r="J28" s="9">
        <f t="shared" si="7"/>
        <v>177</v>
      </c>
      <c r="K28" s="9">
        <f t="shared" si="7"/>
        <v>224</v>
      </c>
      <c r="L28" s="9">
        <f t="shared" si="7"/>
        <v>57</v>
      </c>
      <c r="M28" s="9">
        <f t="shared" si="7"/>
        <v>1072</v>
      </c>
      <c r="N28" s="9">
        <f t="shared" si="7"/>
        <v>3301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567</v>
      </c>
      <c r="E30" s="9">
        <f t="shared" si="8"/>
        <v>367</v>
      </c>
      <c r="F30" s="9">
        <f t="shared" si="8"/>
        <v>155</v>
      </c>
      <c r="G30" s="9">
        <f t="shared" si="8"/>
        <v>317</v>
      </c>
      <c r="H30" s="9">
        <f t="shared" si="8"/>
        <v>909</v>
      </c>
      <c r="I30" s="9">
        <f t="shared" si="8"/>
        <v>845</v>
      </c>
      <c r="J30" s="9">
        <f t="shared" si="8"/>
        <v>242</v>
      </c>
      <c r="K30" s="9">
        <f t="shared" si="8"/>
        <v>295</v>
      </c>
      <c r="L30" s="9">
        <f t="shared" si="8"/>
        <v>61</v>
      </c>
      <c r="M30" s="9">
        <f t="shared" si="8"/>
        <v>1443</v>
      </c>
      <c r="N30" s="9">
        <f>SUM(D30:L30)</f>
        <v>3758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230</v>
      </c>
      <c r="J36" s="2">
        <f t="shared" si="12"/>
        <v>65</v>
      </c>
      <c r="K36" s="2">
        <f t="shared" si="12"/>
        <v>70</v>
      </c>
      <c r="L36" s="2">
        <f t="shared" si="12"/>
        <v>4</v>
      </c>
      <c r="M36" s="2">
        <f t="shared" si="12"/>
        <v>369</v>
      </c>
      <c r="N36" s="2">
        <f t="shared" si="12"/>
        <v>369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0.27218934911242604</v>
      </c>
      <c r="J37" s="13">
        <f t="shared" si="13"/>
        <v>0.26859504132231404</v>
      </c>
      <c r="K37" s="13">
        <f t="shared" si="13"/>
        <v>0.23728813559322035</v>
      </c>
      <c r="L37" s="13">
        <f t="shared" si="13"/>
        <v>6.5573770491803282E-2</v>
      </c>
      <c r="M37" s="13">
        <f t="shared" si="13"/>
        <v>0.25571725571725573</v>
      </c>
      <c r="N37" s="13">
        <f t="shared" si="13"/>
        <v>9.8190526875997872E-2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48.7</v>
      </c>
      <c r="E40" s="2">
        <f t="shared" si="15"/>
        <v>36.4</v>
      </c>
      <c r="F40" s="2">
        <f t="shared" si="15"/>
        <v>15.5</v>
      </c>
      <c r="G40" s="2">
        <f t="shared" si="15"/>
        <v>31.5</v>
      </c>
      <c r="H40" s="2">
        <f t="shared" si="15"/>
        <v>90.8</v>
      </c>
      <c r="I40" s="2">
        <f t="shared" si="15"/>
        <v>61.4</v>
      </c>
      <c r="J40" s="2">
        <f t="shared" si="15"/>
        <v>17.7</v>
      </c>
      <c r="K40" s="2">
        <f t="shared" si="15"/>
        <v>22.4</v>
      </c>
      <c r="L40" s="2">
        <f t="shared" si="15"/>
        <v>5.7</v>
      </c>
      <c r="M40" s="2">
        <f t="shared" si="15"/>
        <v>107.2</v>
      </c>
      <c r="N40" s="2">
        <f t="shared" si="15"/>
        <v>330.1</v>
      </c>
    </row>
    <row r="41" spans="1:14" x14ac:dyDescent="0.25">
      <c r="A41" s="8" t="s">
        <v>24</v>
      </c>
      <c r="B41" s="8"/>
      <c r="D41" s="13">
        <f>IF(D30&gt;0,D28/D30,0)</f>
        <v>0.85890652557319225</v>
      </c>
      <c r="E41" s="13">
        <f t="shared" ref="E41:N41" si="16">IF(E30&gt;0,E28/E30,0)</f>
        <v>0.99182561307901906</v>
      </c>
      <c r="F41" s="13">
        <f t="shared" si="16"/>
        <v>1</v>
      </c>
      <c r="G41" s="13">
        <f t="shared" si="16"/>
        <v>0.99369085173501581</v>
      </c>
      <c r="H41" s="13">
        <f t="shared" si="16"/>
        <v>0.99889988998899892</v>
      </c>
      <c r="I41" s="13">
        <f t="shared" si="16"/>
        <v>0.72662721893491122</v>
      </c>
      <c r="J41" s="13">
        <f t="shared" si="16"/>
        <v>0.73140495867768596</v>
      </c>
      <c r="K41" s="13">
        <f t="shared" si="16"/>
        <v>0.7593220338983051</v>
      </c>
      <c r="L41" s="13">
        <f t="shared" si="16"/>
        <v>0.93442622950819676</v>
      </c>
      <c r="M41" s="13">
        <f t="shared" si="16"/>
        <v>0.7428967428967429</v>
      </c>
      <c r="N41" s="13">
        <f t="shared" si="16"/>
        <v>0.87839276210750394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47.25</v>
      </c>
      <c r="E44" s="11">
        <f t="shared" si="18"/>
        <v>30.583333333333332</v>
      </c>
      <c r="F44" s="11">
        <f t="shared" si="18"/>
        <v>12.916666666666666</v>
      </c>
      <c r="G44" s="11">
        <f t="shared" si="18"/>
        <v>26.416666666666668</v>
      </c>
      <c r="H44" s="11">
        <f t="shared" si="18"/>
        <v>75.75</v>
      </c>
      <c r="I44" s="11">
        <f t="shared" si="18"/>
        <v>70.416666666666671</v>
      </c>
      <c r="J44" s="11">
        <f t="shared" si="18"/>
        <v>20.166666666666668</v>
      </c>
      <c r="K44" s="11">
        <f t="shared" si="18"/>
        <v>24.583333333333332</v>
      </c>
      <c r="L44" s="11">
        <f t="shared" si="18"/>
        <v>5.083333333333333</v>
      </c>
      <c r="M44" s="11">
        <f t="shared" si="18"/>
        <v>120.25</v>
      </c>
      <c r="N44" s="11">
        <f t="shared" si="18"/>
        <v>313.16666666666669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230</v>
      </c>
      <c r="J51">
        <f t="shared" si="20"/>
        <v>65</v>
      </c>
      <c r="K51">
        <f t="shared" si="20"/>
        <v>70</v>
      </c>
      <c r="L51">
        <f t="shared" si="20"/>
        <v>4</v>
      </c>
      <c r="M51">
        <f t="shared" si="20"/>
        <v>369</v>
      </c>
      <c r="N51" s="10">
        <f t="shared" si="20"/>
        <v>369</v>
      </c>
    </row>
    <row r="52" spans="1:14" x14ac:dyDescent="0.25">
      <c r="D52">
        <f>D40</f>
        <v>48.7</v>
      </c>
      <c r="E52">
        <f t="shared" ref="E52:N52" si="21">E40</f>
        <v>36.4</v>
      </c>
      <c r="F52">
        <f t="shared" si="21"/>
        <v>15.5</v>
      </c>
      <c r="G52">
        <f t="shared" si="21"/>
        <v>31.5</v>
      </c>
      <c r="H52">
        <f t="shared" si="21"/>
        <v>90.8</v>
      </c>
      <c r="I52">
        <f t="shared" si="21"/>
        <v>61.4</v>
      </c>
      <c r="J52">
        <f t="shared" si="21"/>
        <v>17.7</v>
      </c>
      <c r="K52">
        <f t="shared" si="21"/>
        <v>22.4</v>
      </c>
      <c r="L52">
        <f t="shared" si="21"/>
        <v>5.7</v>
      </c>
      <c r="M52">
        <f t="shared" si="21"/>
        <v>107.2</v>
      </c>
      <c r="N52" s="10">
        <f t="shared" si="21"/>
        <v>330.1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JUNE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 s="29">
        <v>72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1</v>
      </c>
      <c r="L9" s="29">
        <v>0</v>
      </c>
      <c r="M9" s="22">
        <f>SUM(I9:L9)</f>
        <v>1</v>
      </c>
      <c r="N9" s="2">
        <f>SUM(D9:L9)</f>
        <v>74</v>
      </c>
    </row>
    <row r="10" spans="1:14" x14ac:dyDescent="0.25">
      <c r="A10" s="5" t="s">
        <v>16</v>
      </c>
      <c r="B10" s="5"/>
      <c r="D10" s="30">
        <f>SUM(D8:D9)</f>
        <v>72</v>
      </c>
      <c r="E10" s="30">
        <f t="shared" ref="E10:L10" si="0">SUM(E8:E9)</f>
        <v>1</v>
      </c>
      <c r="F10" s="30">
        <f t="shared" si="0"/>
        <v>0</v>
      </c>
      <c r="G10" s="30">
        <f t="shared" si="0"/>
        <v>0</v>
      </c>
      <c r="H10" s="30">
        <f t="shared" si="0"/>
        <v>1</v>
      </c>
      <c r="I10" s="30">
        <f t="shared" si="0"/>
        <v>0</v>
      </c>
      <c r="J10" s="30">
        <f t="shared" si="0"/>
        <v>0</v>
      </c>
      <c r="K10" s="30">
        <f t="shared" si="0"/>
        <v>1</v>
      </c>
      <c r="L10" s="30">
        <f t="shared" si="0"/>
        <v>0</v>
      </c>
      <c r="M10" s="9">
        <f>SUM(M8:M9)</f>
        <v>1</v>
      </c>
      <c r="N10" s="9">
        <f>SUM(N8:N9)</f>
        <v>75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183</v>
      </c>
      <c r="J15" s="29">
        <v>73</v>
      </c>
      <c r="K15" s="29">
        <v>70</v>
      </c>
      <c r="L15" s="29">
        <v>13</v>
      </c>
      <c r="M15" s="2">
        <f t="shared" ref="M15" si="2">SUM(I15:L15)</f>
        <v>339</v>
      </c>
      <c r="N15" s="2">
        <f t="shared" ref="N15" si="3">SUM(D15:L15)</f>
        <v>339</v>
      </c>
    </row>
    <row r="16" spans="1:14" x14ac:dyDescent="0.25">
      <c r="A16" s="5" t="s">
        <v>20</v>
      </c>
      <c r="B16" s="6"/>
      <c r="D16" s="30">
        <f t="shared" ref="D16:N16" si="4">SUM(D15:D15)</f>
        <v>0</v>
      </c>
      <c r="E16" s="30">
        <f t="shared" si="4"/>
        <v>0</v>
      </c>
      <c r="F16" s="30">
        <f t="shared" si="4"/>
        <v>0</v>
      </c>
      <c r="G16" s="30">
        <f t="shared" si="4"/>
        <v>0</v>
      </c>
      <c r="H16" s="30">
        <f t="shared" si="4"/>
        <v>0</v>
      </c>
      <c r="I16" s="30">
        <f t="shared" si="4"/>
        <v>183</v>
      </c>
      <c r="J16" s="30">
        <f t="shared" si="4"/>
        <v>73</v>
      </c>
      <c r="K16" s="30">
        <f t="shared" si="4"/>
        <v>70</v>
      </c>
      <c r="L16" s="30">
        <f t="shared" si="4"/>
        <v>13</v>
      </c>
      <c r="M16" s="9">
        <f t="shared" si="4"/>
        <v>339</v>
      </c>
      <c r="N16" s="9">
        <f t="shared" si="4"/>
        <v>339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 s="29">
        <v>79</v>
      </c>
      <c r="E18" s="29">
        <v>54</v>
      </c>
      <c r="F18" s="29">
        <v>31</v>
      </c>
      <c r="G18" s="29">
        <v>45</v>
      </c>
      <c r="H18" s="29">
        <v>134</v>
      </c>
      <c r="I18" s="29">
        <v>1</v>
      </c>
      <c r="J18" s="29">
        <v>0</v>
      </c>
      <c r="K18" s="29">
        <v>0</v>
      </c>
      <c r="L18" s="29">
        <v>0</v>
      </c>
      <c r="M18" s="2">
        <f t="shared" ref="M18:M27" si="5">SUM(I18:L18)</f>
        <v>1</v>
      </c>
      <c r="N18" s="2">
        <f t="shared" ref="N18:N27" si="6">SUM(D18:L18)</f>
        <v>344</v>
      </c>
    </row>
    <row r="19" spans="1:14" x14ac:dyDescent="0.25">
      <c r="A19" s="7" t="s">
        <v>32</v>
      </c>
      <c r="B19" s="14">
        <v>11</v>
      </c>
      <c r="D19" s="29">
        <v>70</v>
      </c>
      <c r="E19" s="29">
        <v>60</v>
      </c>
      <c r="F19" s="29">
        <v>12</v>
      </c>
      <c r="G19" s="29">
        <v>31</v>
      </c>
      <c r="H19" s="29">
        <v>121</v>
      </c>
      <c r="I19" s="29">
        <v>0</v>
      </c>
      <c r="J19" s="29">
        <v>0</v>
      </c>
      <c r="K19" s="29">
        <v>0</v>
      </c>
      <c r="L19" s="29">
        <v>0</v>
      </c>
      <c r="M19" s="2">
        <f t="shared" si="5"/>
        <v>0</v>
      </c>
      <c r="N19" s="2">
        <f t="shared" si="6"/>
        <v>294</v>
      </c>
    </row>
    <row r="20" spans="1:14" x14ac:dyDescent="0.25">
      <c r="A20" s="7" t="s">
        <v>42</v>
      </c>
      <c r="B20" s="14">
        <v>2</v>
      </c>
      <c r="D20" s="29">
        <v>75</v>
      </c>
      <c r="E20" s="29">
        <v>55</v>
      </c>
      <c r="F20" s="29">
        <v>29</v>
      </c>
      <c r="G20" s="29">
        <v>40</v>
      </c>
      <c r="H20" s="29">
        <v>71</v>
      </c>
      <c r="I20" s="29">
        <v>0</v>
      </c>
      <c r="J20" s="29">
        <v>0</v>
      </c>
      <c r="K20" s="29">
        <v>0</v>
      </c>
      <c r="L20" s="29">
        <v>0</v>
      </c>
      <c r="M20" s="2">
        <f>SUM(I20:L20)</f>
        <v>0</v>
      </c>
      <c r="N20" s="2">
        <f>SUM(D20:L20)</f>
        <v>270</v>
      </c>
    </row>
    <row r="21" spans="1:14" x14ac:dyDescent="0.25">
      <c r="A21" s="4" t="s">
        <v>49</v>
      </c>
      <c r="B21" s="14">
        <v>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284</v>
      </c>
      <c r="J21" s="29">
        <v>116</v>
      </c>
      <c r="K21" s="29">
        <v>124</v>
      </c>
      <c r="L21" s="29">
        <v>32</v>
      </c>
      <c r="M21" s="2">
        <f t="shared" si="5"/>
        <v>556</v>
      </c>
      <c r="N21" s="2">
        <f t="shared" si="6"/>
        <v>556</v>
      </c>
    </row>
    <row r="22" spans="1:14" x14ac:dyDescent="0.25">
      <c r="A22" s="17" t="s">
        <v>34</v>
      </c>
      <c r="B22" s="26">
        <v>4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269</v>
      </c>
      <c r="J22" s="29">
        <v>97</v>
      </c>
      <c r="K22" s="29">
        <v>111</v>
      </c>
      <c r="L22" s="29">
        <v>23</v>
      </c>
      <c r="M22" s="2">
        <f>SUM(I22:L22)</f>
        <v>500</v>
      </c>
      <c r="N22" s="2">
        <f>SUM(D22:L22)</f>
        <v>500</v>
      </c>
    </row>
    <row r="23" spans="1:14" x14ac:dyDescent="0.25">
      <c r="A23" s="4" t="s">
        <v>37</v>
      </c>
      <c r="B23" s="14">
        <v>5</v>
      </c>
      <c r="D23" s="29">
        <v>61</v>
      </c>
      <c r="E23" s="29">
        <v>55</v>
      </c>
      <c r="F23" s="29">
        <v>29</v>
      </c>
      <c r="G23" s="29">
        <v>34</v>
      </c>
      <c r="H23" s="29">
        <v>132</v>
      </c>
      <c r="I23" s="29">
        <v>0</v>
      </c>
      <c r="J23" s="29">
        <v>0</v>
      </c>
      <c r="K23" s="29">
        <v>0</v>
      </c>
      <c r="L23" s="29">
        <v>0</v>
      </c>
      <c r="M23" s="2">
        <f t="shared" si="5"/>
        <v>0</v>
      </c>
      <c r="N23" s="2">
        <f t="shared" si="6"/>
        <v>311</v>
      </c>
    </row>
    <row r="24" spans="1:14" x14ac:dyDescent="0.25">
      <c r="A24" s="4" t="s">
        <v>30</v>
      </c>
      <c r="B24" s="14">
        <v>6</v>
      </c>
      <c r="D24" s="29">
        <v>78</v>
      </c>
      <c r="E24" s="29">
        <v>77</v>
      </c>
      <c r="F24" s="29">
        <v>32</v>
      </c>
      <c r="G24" s="29">
        <v>56</v>
      </c>
      <c r="H24" s="29">
        <v>149</v>
      </c>
      <c r="I24" s="29">
        <v>0</v>
      </c>
      <c r="J24" s="29">
        <v>0</v>
      </c>
      <c r="K24" s="29">
        <v>0</v>
      </c>
      <c r="L24" s="29">
        <v>0</v>
      </c>
      <c r="M24" s="2">
        <f t="shared" si="5"/>
        <v>0</v>
      </c>
      <c r="N24" s="2">
        <f t="shared" si="6"/>
        <v>392</v>
      </c>
    </row>
    <row r="25" spans="1:14" x14ac:dyDescent="0.25">
      <c r="A25" s="4" t="s">
        <v>46</v>
      </c>
      <c r="B25" s="14">
        <v>7</v>
      </c>
      <c r="D25" s="29">
        <v>89</v>
      </c>
      <c r="E25" s="29">
        <v>65</v>
      </c>
      <c r="F25" s="29">
        <v>20</v>
      </c>
      <c r="G25" s="29">
        <v>50</v>
      </c>
      <c r="H25" s="29">
        <v>130</v>
      </c>
      <c r="I25" s="29">
        <v>0</v>
      </c>
      <c r="J25" s="29">
        <v>0</v>
      </c>
      <c r="K25" s="29">
        <v>0</v>
      </c>
      <c r="L25" s="29">
        <v>0</v>
      </c>
      <c r="M25" s="2">
        <f t="shared" si="5"/>
        <v>0</v>
      </c>
      <c r="N25" s="2">
        <f t="shared" si="6"/>
        <v>354</v>
      </c>
    </row>
    <row r="26" spans="1:14" x14ac:dyDescent="0.25">
      <c r="A26" s="17" t="s">
        <v>17</v>
      </c>
      <c r="B26" s="14">
        <v>8</v>
      </c>
      <c r="D26" s="29">
        <v>1</v>
      </c>
      <c r="E26" s="29">
        <v>3</v>
      </c>
      <c r="F26" s="29">
        <v>1</v>
      </c>
      <c r="G26" s="29">
        <v>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5"/>
        <v>0</v>
      </c>
      <c r="N26" s="2">
        <f t="shared" si="6"/>
        <v>14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0">
        <f t="shared" ref="D28:N28" si="7">SUM(D18:D27)</f>
        <v>453</v>
      </c>
      <c r="E28" s="30">
        <f t="shared" si="7"/>
        <v>369</v>
      </c>
      <c r="F28" s="30">
        <f t="shared" si="7"/>
        <v>154</v>
      </c>
      <c r="G28" s="30">
        <f t="shared" si="7"/>
        <v>265</v>
      </c>
      <c r="H28" s="30">
        <f t="shared" si="7"/>
        <v>737</v>
      </c>
      <c r="I28" s="30">
        <f t="shared" si="7"/>
        <v>554</v>
      </c>
      <c r="J28" s="30">
        <f t="shared" si="7"/>
        <v>213</v>
      </c>
      <c r="K28" s="30">
        <f t="shared" si="7"/>
        <v>235</v>
      </c>
      <c r="L28" s="30">
        <f t="shared" si="7"/>
        <v>55</v>
      </c>
      <c r="M28" s="9">
        <f t="shared" si="7"/>
        <v>1057</v>
      </c>
      <c r="N28" s="9">
        <f t="shared" si="7"/>
        <v>3035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 t="shared" ref="D30:M30" si="8">SUM(D10+D13+D16+D28)</f>
        <v>525</v>
      </c>
      <c r="E30" s="30">
        <f t="shared" si="8"/>
        <v>370</v>
      </c>
      <c r="F30" s="30">
        <f t="shared" si="8"/>
        <v>154</v>
      </c>
      <c r="G30" s="30">
        <f t="shared" si="8"/>
        <v>265</v>
      </c>
      <c r="H30" s="30">
        <f t="shared" si="8"/>
        <v>738</v>
      </c>
      <c r="I30" s="30">
        <f t="shared" si="8"/>
        <v>737</v>
      </c>
      <c r="J30" s="30">
        <f t="shared" si="8"/>
        <v>286</v>
      </c>
      <c r="K30" s="30">
        <f t="shared" si="8"/>
        <v>306</v>
      </c>
      <c r="L30" s="30">
        <f t="shared" si="8"/>
        <v>68</v>
      </c>
      <c r="M30" s="9">
        <f t="shared" si="8"/>
        <v>1397</v>
      </c>
      <c r="N30" s="9">
        <f>SUM(D30:L30)</f>
        <v>3449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0">RANK(E32,E$50:E$52)</f>
        <v>2</v>
      </c>
      <c r="F34" s="2">
        <f t="shared" si="10"/>
        <v>3</v>
      </c>
      <c r="G34" s="2">
        <f t="shared" si="10"/>
        <v>3</v>
      </c>
      <c r="H34" s="2">
        <f t="shared" si="10"/>
        <v>2</v>
      </c>
      <c r="I34" s="2">
        <f t="shared" si="10"/>
        <v>3</v>
      </c>
      <c r="J34" s="2">
        <f t="shared" si="10"/>
        <v>3</v>
      </c>
      <c r="K34" s="2">
        <f t="shared" si="10"/>
        <v>3</v>
      </c>
      <c r="L34" s="2">
        <f t="shared" si="10"/>
        <v>3</v>
      </c>
      <c r="M34" s="2">
        <f t="shared" si="10"/>
        <v>3</v>
      </c>
      <c r="N34" s="2">
        <f t="shared" si="10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>IF(E16&gt;0,AVERAGE(E15:E15),0)</f>
        <v>0</v>
      </c>
      <c r="F36" s="2">
        <v>6</v>
      </c>
      <c r="G36" s="2">
        <v>22</v>
      </c>
      <c r="H36" s="2">
        <f>IF(H16&gt;0,AVERAGE(H15:H15),0)</f>
        <v>0</v>
      </c>
      <c r="I36" s="2">
        <f>IF(I16&gt;0,AVERAGE(I15:I15),0)</f>
        <v>183</v>
      </c>
      <c r="J36" s="2">
        <f>IF(J16&gt;0,AVERAGE(J15:J15),0)</f>
        <v>73</v>
      </c>
      <c r="K36" s="2">
        <f>IF(K16&gt;0,AVERAGE(K15:K15),0)</f>
        <v>70</v>
      </c>
      <c r="L36" s="2">
        <v>6</v>
      </c>
      <c r="M36" s="2">
        <v>170</v>
      </c>
      <c r="N36" s="2">
        <f>IF(N16&gt;0,AVERAGE(N15:N15),0)</f>
        <v>339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1">RANK(E36,E$50:E$52)</f>
        <v>2</v>
      </c>
      <c r="F38" s="2">
        <f t="shared" si="11"/>
        <v>2</v>
      </c>
      <c r="G38" s="2">
        <f t="shared" si="11"/>
        <v>2</v>
      </c>
      <c r="H38" s="2">
        <f t="shared" si="11"/>
        <v>2</v>
      </c>
      <c r="I38" s="2">
        <f t="shared" si="11"/>
        <v>1</v>
      </c>
      <c r="J38" s="2">
        <f t="shared" si="11"/>
        <v>1</v>
      </c>
      <c r="K38" s="2">
        <f t="shared" si="11"/>
        <v>1</v>
      </c>
      <c r="L38" s="2">
        <f t="shared" si="11"/>
        <v>1</v>
      </c>
      <c r="M38" s="2">
        <f t="shared" si="11"/>
        <v>1</v>
      </c>
      <c r="N38" s="2">
        <f t="shared" si="11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32</v>
      </c>
      <c r="E51">
        <f t="shared" ref="E51:N51" si="14">E36</f>
        <v>0</v>
      </c>
      <c r="F51">
        <f t="shared" si="14"/>
        <v>6</v>
      </c>
      <c r="G51">
        <f t="shared" si="14"/>
        <v>22</v>
      </c>
      <c r="H51">
        <f t="shared" si="14"/>
        <v>0</v>
      </c>
      <c r="I51">
        <f t="shared" si="14"/>
        <v>183</v>
      </c>
      <c r="J51">
        <f t="shared" si="14"/>
        <v>73</v>
      </c>
      <c r="K51">
        <f t="shared" si="14"/>
        <v>70</v>
      </c>
      <c r="L51">
        <f t="shared" si="14"/>
        <v>6</v>
      </c>
      <c r="M51">
        <f t="shared" si="14"/>
        <v>170</v>
      </c>
      <c r="N51" s="10">
        <f t="shared" si="14"/>
        <v>339</v>
      </c>
    </row>
    <row r="52" spans="1:14" x14ac:dyDescent="0.25">
      <c r="D52">
        <f>D40</f>
        <v>58</v>
      </c>
      <c r="E52">
        <f t="shared" ref="E52:N52" si="15">E40</f>
        <v>39</v>
      </c>
      <c r="F52">
        <f t="shared" si="15"/>
        <v>19</v>
      </c>
      <c r="G52">
        <f t="shared" si="15"/>
        <v>31</v>
      </c>
      <c r="H52">
        <f t="shared" si="15"/>
        <v>97</v>
      </c>
      <c r="I52">
        <f t="shared" si="15"/>
        <v>24</v>
      </c>
      <c r="J52">
        <f t="shared" si="15"/>
        <v>10</v>
      </c>
      <c r="K52">
        <f t="shared" si="15"/>
        <v>7</v>
      </c>
      <c r="L52">
        <f t="shared" si="15"/>
        <v>4</v>
      </c>
      <c r="M52">
        <f t="shared" si="15"/>
        <v>46</v>
      </c>
      <c r="N52" s="10">
        <f t="shared" si="15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JULY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3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3</v>
      </c>
    </row>
    <row r="9" spans="1:14" x14ac:dyDescent="0.25">
      <c r="A9" s="4" t="s">
        <v>15</v>
      </c>
      <c r="B9" s="3"/>
      <c r="D9">
        <v>43</v>
      </c>
      <c r="E9">
        <v>18</v>
      </c>
      <c r="F9">
        <v>0</v>
      </c>
      <c r="G9">
        <v>7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68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18</v>
      </c>
      <c r="F10" s="9">
        <f t="shared" si="0"/>
        <v>0</v>
      </c>
      <c r="G10" s="9">
        <f t="shared" si="0"/>
        <v>7</v>
      </c>
      <c r="H10" s="9">
        <f t="shared" si="0"/>
        <v>3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71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236</v>
      </c>
      <c r="J15">
        <v>62</v>
      </c>
      <c r="K15">
        <v>78</v>
      </c>
      <c r="L15">
        <v>4</v>
      </c>
      <c r="M15" s="2">
        <f t="shared" ref="M15" si="2">SUM(I15:L15)</f>
        <v>380</v>
      </c>
      <c r="N15" s="2">
        <f t="shared" ref="N15" si="3">SUM(D15:L15)</f>
        <v>380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236</v>
      </c>
      <c r="J16" s="9">
        <f t="shared" si="4"/>
        <v>62</v>
      </c>
      <c r="K16" s="9">
        <f t="shared" si="4"/>
        <v>78</v>
      </c>
      <c r="L16" s="9">
        <f t="shared" si="4"/>
        <v>4</v>
      </c>
      <c r="M16" s="9">
        <f t="shared" si="4"/>
        <v>380</v>
      </c>
      <c r="N16" s="9">
        <f t="shared" si="4"/>
        <v>380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1</v>
      </c>
      <c r="I18">
        <v>222</v>
      </c>
      <c r="J18">
        <v>92</v>
      </c>
      <c r="K18">
        <v>136</v>
      </c>
      <c r="L18">
        <v>0</v>
      </c>
      <c r="M18" s="2">
        <f t="shared" ref="M18:M27" si="5">SUM(I18:L18)</f>
        <v>450</v>
      </c>
      <c r="N18" s="2">
        <f t="shared" ref="N18:N27" si="6">SUM(D18:L18)</f>
        <v>451</v>
      </c>
    </row>
    <row r="19" spans="1:14" x14ac:dyDescent="0.25">
      <c r="A19" s="7" t="s">
        <v>32</v>
      </c>
      <c r="B19" s="14">
        <v>11</v>
      </c>
      <c r="D19">
        <v>79</v>
      </c>
      <c r="E19">
        <v>72</v>
      </c>
      <c r="F19">
        <v>24</v>
      </c>
      <c r="G19">
        <v>41</v>
      </c>
      <c r="H19">
        <v>229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445</v>
      </c>
    </row>
    <row r="20" spans="1:14" x14ac:dyDescent="0.25">
      <c r="A20" s="7" t="s">
        <v>31</v>
      </c>
      <c r="B20" s="14">
        <v>2</v>
      </c>
      <c r="D20">
        <v>72</v>
      </c>
      <c r="E20">
        <v>63</v>
      </c>
      <c r="F20">
        <v>23</v>
      </c>
      <c r="G20">
        <v>34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299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54</v>
      </c>
      <c r="K21">
        <v>76</v>
      </c>
      <c r="L21">
        <v>26</v>
      </c>
      <c r="M21" s="2">
        <f>SUM(I21:L21)</f>
        <v>387</v>
      </c>
      <c r="N21" s="2">
        <f>SUM(D21:L21)</f>
        <v>387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205</v>
      </c>
      <c r="J22">
        <v>42</v>
      </c>
      <c r="K22">
        <v>67</v>
      </c>
      <c r="L22">
        <v>25</v>
      </c>
      <c r="M22" s="2">
        <f>SUM(I22:L22)</f>
        <v>339</v>
      </c>
      <c r="N22" s="2">
        <f>SUM(D22:L22)</f>
        <v>339</v>
      </c>
    </row>
    <row r="23" spans="1:14" x14ac:dyDescent="0.25">
      <c r="A23" s="4" t="s">
        <v>37</v>
      </c>
      <c r="B23" s="14">
        <v>5</v>
      </c>
      <c r="D23">
        <v>81</v>
      </c>
      <c r="E23">
        <v>73</v>
      </c>
      <c r="F23">
        <v>24</v>
      </c>
      <c r="G23">
        <v>32</v>
      </c>
      <c r="H23">
        <v>229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439</v>
      </c>
    </row>
    <row r="24" spans="1:14" x14ac:dyDescent="0.25">
      <c r="A24" s="4" t="s">
        <v>30</v>
      </c>
      <c r="B24" s="14">
        <v>6</v>
      </c>
      <c r="D24">
        <v>99</v>
      </c>
      <c r="E24">
        <v>71</v>
      </c>
      <c r="F24">
        <v>16</v>
      </c>
      <c r="G24">
        <v>39</v>
      </c>
      <c r="H24">
        <v>265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490</v>
      </c>
    </row>
    <row r="25" spans="1:14" x14ac:dyDescent="0.25">
      <c r="A25" s="4" t="s">
        <v>46</v>
      </c>
      <c r="B25" s="14">
        <v>7</v>
      </c>
      <c r="D25">
        <v>80</v>
      </c>
      <c r="E25">
        <v>57</v>
      </c>
      <c r="F25">
        <v>37</v>
      </c>
      <c r="G25">
        <v>44</v>
      </c>
      <c r="H25">
        <v>247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465</v>
      </c>
    </row>
    <row r="26" spans="1:14" x14ac:dyDescent="0.25">
      <c r="A26" s="17" t="s">
        <v>17</v>
      </c>
      <c r="B26" s="14">
        <v>8</v>
      </c>
      <c r="D26">
        <v>77</v>
      </c>
      <c r="E26">
        <v>56</v>
      </c>
      <c r="F26">
        <v>17</v>
      </c>
      <c r="G26">
        <v>31</v>
      </c>
      <c r="H26">
        <v>204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385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488</v>
      </c>
      <c r="E28" s="9">
        <f t="shared" si="7"/>
        <v>392</v>
      </c>
      <c r="F28" s="9">
        <f t="shared" si="7"/>
        <v>141</v>
      </c>
      <c r="G28" s="9">
        <f t="shared" si="7"/>
        <v>221</v>
      </c>
      <c r="H28" s="9">
        <f t="shared" si="7"/>
        <v>1282</v>
      </c>
      <c r="I28" s="9">
        <f t="shared" si="7"/>
        <v>658</v>
      </c>
      <c r="J28" s="9">
        <f t="shared" si="7"/>
        <v>188</v>
      </c>
      <c r="K28" s="9">
        <f t="shared" si="7"/>
        <v>279</v>
      </c>
      <c r="L28" s="9">
        <f t="shared" si="7"/>
        <v>51</v>
      </c>
      <c r="M28" s="9">
        <f t="shared" si="7"/>
        <v>1176</v>
      </c>
      <c r="N28" s="9">
        <f t="shared" si="7"/>
        <v>3700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531</v>
      </c>
      <c r="E30" s="9">
        <f t="shared" si="8"/>
        <v>410</v>
      </c>
      <c r="F30" s="9">
        <f t="shared" si="8"/>
        <v>141</v>
      </c>
      <c r="G30" s="9">
        <f t="shared" si="8"/>
        <v>228</v>
      </c>
      <c r="H30" s="9">
        <f t="shared" si="8"/>
        <v>1285</v>
      </c>
      <c r="I30" s="9">
        <f t="shared" si="8"/>
        <v>894</v>
      </c>
      <c r="J30" s="9">
        <f t="shared" si="8"/>
        <v>250</v>
      </c>
      <c r="K30" s="9">
        <f t="shared" si="8"/>
        <v>357</v>
      </c>
      <c r="L30" s="9">
        <f t="shared" si="8"/>
        <v>55</v>
      </c>
      <c r="M30" s="9">
        <f t="shared" si="8"/>
        <v>1556</v>
      </c>
      <c r="N30" s="9">
        <f>SUM(D30:L30)</f>
        <v>4151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236</v>
      </c>
      <c r="J36" s="2">
        <f t="shared" si="12"/>
        <v>62</v>
      </c>
      <c r="K36" s="2">
        <f t="shared" si="12"/>
        <v>78</v>
      </c>
      <c r="L36" s="2">
        <f t="shared" si="12"/>
        <v>4</v>
      </c>
      <c r="M36" s="2">
        <f t="shared" si="12"/>
        <v>380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0.26398210290827739</v>
      </c>
      <c r="J37" s="13">
        <f t="shared" si="13"/>
        <v>0.248</v>
      </c>
      <c r="K37" s="13">
        <f t="shared" si="13"/>
        <v>0.21848739495798319</v>
      </c>
      <c r="L37" s="13">
        <f t="shared" si="13"/>
        <v>7.2727272727272724E-2</v>
      </c>
      <c r="M37" s="13">
        <f t="shared" si="13"/>
        <v>0.2442159383033419</v>
      </c>
      <c r="N37" s="13">
        <f t="shared" si="13"/>
        <v>9.1544206215369794E-2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48.8</v>
      </c>
      <c r="E40" s="2">
        <f t="shared" si="15"/>
        <v>39.200000000000003</v>
      </c>
      <c r="F40" s="2">
        <f t="shared" si="15"/>
        <v>14.1</v>
      </c>
      <c r="G40" s="2">
        <f t="shared" si="15"/>
        <v>22.1</v>
      </c>
      <c r="H40" s="2">
        <f t="shared" si="15"/>
        <v>128.19999999999999</v>
      </c>
      <c r="I40" s="2">
        <f t="shared" si="15"/>
        <v>65.8</v>
      </c>
      <c r="J40" s="2">
        <f t="shared" si="15"/>
        <v>18.8</v>
      </c>
      <c r="K40" s="2">
        <f t="shared" si="15"/>
        <v>27.9</v>
      </c>
      <c r="L40" s="2">
        <f t="shared" si="15"/>
        <v>5.0999999999999996</v>
      </c>
      <c r="M40" s="2">
        <f t="shared" si="15"/>
        <v>117.6</v>
      </c>
      <c r="N40" s="2">
        <f t="shared" si="15"/>
        <v>370</v>
      </c>
    </row>
    <row r="41" spans="1:14" x14ac:dyDescent="0.25">
      <c r="A41" s="8" t="s">
        <v>24</v>
      </c>
      <c r="B41" s="8"/>
      <c r="D41" s="13">
        <f>IF(D30&gt;0,D28/D30,0)</f>
        <v>0.91902071563088517</v>
      </c>
      <c r="E41" s="13">
        <f t="shared" ref="E41:N41" si="16">IF(E30&gt;0,E28/E30,0)</f>
        <v>0.95609756097560972</v>
      </c>
      <c r="F41" s="13">
        <f t="shared" si="16"/>
        <v>1</v>
      </c>
      <c r="G41" s="13">
        <f t="shared" si="16"/>
        <v>0.9692982456140351</v>
      </c>
      <c r="H41" s="13">
        <f t="shared" si="16"/>
        <v>0.99766536964980546</v>
      </c>
      <c r="I41" s="13">
        <f t="shared" si="16"/>
        <v>0.73601789709172261</v>
      </c>
      <c r="J41" s="13">
        <f t="shared" si="16"/>
        <v>0.752</v>
      </c>
      <c r="K41" s="13">
        <f t="shared" si="16"/>
        <v>0.78151260504201681</v>
      </c>
      <c r="L41" s="13">
        <f t="shared" si="16"/>
        <v>0.92727272727272725</v>
      </c>
      <c r="M41" s="13">
        <f t="shared" si="16"/>
        <v>0.75578406169665813</v>
      </c>
      <c r="N41" s="13">
        <f t="shared" si="16"/>
        <v>0.89135148157070587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44.25</v>
      </c>
      <c r="E44" s="11">
        <f t="shared" si="18"/>
        <v>34.166666666666664</v>
      </c>
      <c r="F44" s="11">
        <f t="shared" si="18"/>
        <v>11.75</v>
      </c>
      <c r="G44" s="11">
        <f t="shared" si="18"/>
        <v>19</v>
      </c>
      <c r="H44" s="11">
        <f t="shared" si="18"/>
        <v>107.08333333333333</v>
      </c>
      <c r="I44" s="11">
        <f t="shared" si="18"/>
        <v>74.5</v>
      </c>
      <c r="J44" s="11">
        <f t="shared" si="18"/>
        <v>20.833333333333332</v>
      </c>
      <c r="K44" s="11">
        <f t="shared" si="18"/>
        <v>29.75</v>
      </c>
      <c r="L44" s="11">
        <f t="shared" si="18"/>
        <v>4.583333333333333</v>
      </c>
      <c r="M44" s="11">
        <f t="shared" si="18"/>
        <v>129.66666666666666</v>
      </c>
      <c r="N44" s="11">
        <f t="shared" si="18"/>
        <v>345.91666666666669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236</v>
      </c>
      <c r="J51">
        <f t="shared" si="20"/>
        <v>62</v>
      </c>
      <c r="K51">
        <f t="shared" si="20"/>
        <v>78</v>
      </c>
      <c r="L51">
        <f t="shared" si="20"/>
        <v>4</v>
      </c>
      <c r="M51">
        <f t="shared" si="20"/>
        <v>380</v>
      </c>
      <c r="N51" s="10">
        <f t="shared" si="20"/>
        <v>380</v>
      </c>
    </row>
    <row r="52" spans="1:14" x14ac:dyDescent="0.25">
      <c r="D52">
        <f>D40</f>
        <v>48.8</v>
      </c>
      <c r="E52">
        <f t="shared" ref="E52:N52" si="21">E40</f>
        <v>39.200000000000003</v>
      </c>
      <c r="F52">
        <f t="shared" si="21"/>
        <v>14.1</v>
      </c>
      <c r="G52">
        <f t="shared" si="21"/>
        <v>22.1</v>
      </c>
      <c r="H52">
        <f t="shared" si="21"/>
        <v>128.19999999999999</v>
      </c>
      <c r="I52">
        <f t="shared" si="21"/>
        <v>65.8</v>
      </c>
      <c r="J52">
        <f t="shared" si="21"/>
        <v>18.8</v>
      </c>
      <c r="K52">
        <f t="shared" si="21"/>
        <v>27.9</v>
      </c>
      <c r="L52">
        <f t="shared" si="21"/>
        <v>5.0999999999999996</v>
      </c>
      <c r="M52">
        <f t="shared" si="21"/>
        <v>117.6</v>
      </c>
      <c r="N52" s="10">
        <f t="shared" si="21"/>
        <v>370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AUGUST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24</v>
      </c>
    </row>
    <row r="10" spans="1:14" x14ac:dyDescent="0.25">
      <c r="A10" s="5" t="s">
        <v>16</v>
      </c>
      <c r="B10" s="5"/>
      <c r="D10" s="9">
        <f>SUM(D8:D9)</f>
        <v>24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26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237</v>
      </c>
      <c r="J15">
        <v>73</v>
      </c>
      <c r="K15">
        <v>93</v>
      </c>
      <c r="L15">
        <v>12</v>
      </c>
      <c r="M15" s="2">
        <f t="shared" ref="M15" si="2">SUM(I15:L15)</f>
        <v>415</v>
      </c>
      <c r="N15" s="2">
        <f t="shared" ref="N15" si="3">SUM(D15:L15)</f>
        <v>415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237</v>
      </c>
      <c r="J16" s="9">
        <f t="shared" si="4"/>
        <v>73</v>
      </c>
      <c r="K16" s="9">
        <f t="shared" si="4"/>
        <v>93</v>
      </c>
      <c r="L16" s="9">
        <f t="shared" si="4"/>
        <v>12</v>
      </c>
      <c r="M16" s="9">
        <f t="shared" si="4"/>
        <v>415</v>
      </c>
      <c r="N16" s="9">
        <f t="shared" si="4"/>
        <v>415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2</v>
      </c>
      <c r="I18">
        <v>205</v>
      </c>
      <c r="J18">
        <v>90</v>
      </c>
      <c r="K18">
        <v>135</v>
      </c>
      <c r="L18">
        <v>6</v>
      </c>
      <c r="M18" s="2">
        <f t="shared" ref="M18:M27" si="5">SUM(I18:L18)</f>
        <v>436</v>
      </c>
      <c r="N18" s="2">
        <f t="shared" ref="N18:N27" si="6">SUM(D18:L18)</f>
        <v>438</v>
      </c>
    </row>
    <row r="19" spans="1:14" x14ac:dyDescent="0.25">
      <c r="A19" s="7" t="s">
        <v>32</v>
      </c>
      <c r="B19" s="14">
        <v>11</v>
      </c>
      <c r="D19">
        <v>78</v>
      </c>
      <c r="E19">
        <v>80</v>
      </c>
      <c r="F19">
        <v>24</v>
      </c>
      <c r="G19">
        <v>66</v>
      </c>
      <c r="H19">
        <v>176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424</v>
      </c>
    </row>
    <row r="20" spans="1:14" x14ac:dyDescent="0.25">
      <c r="A20" s="7" t="s">
        <v>31</v>
      </c>
      <c r="B20" s="14">
        <v>2</v>
      </c>
      <c r="D20">
        <v>93</v>
      </c>
      <c r="E20">
        <v>62</v>
      </c>
      <c r="F20">
        <v>26</v>
      </c>
      <c r="G20">
        <v>47</v>
      </c>
      <c r="H20">
        <v>97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325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240</v>
      </c>
      <c r="J21">
        <v>59</v>
      </c>
      <c r="K21">
        <v>66</v>
      </c>
      <c r="L21">
        <v>19</v>
      </c>
      <c r="M21" s="2">
        <f>SUM(I21:L21)</f>
        <v>384</v>
      </c>
      <c r="N21" s="2">
        <f t="shared" si="6"/>
        <v>384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234</v>
      </c>
      <c r="J22">
        <v>39</v>
      </c>
      <c r="K22">
        <v>64</v>
      </c>
      <c r="L22">
        <v>19</v>
      </c>
      <c r="M22" s="2">
        <f>SUM(I22:L22)</f>
        <v>356</v>
      </c>
      <c r="N22" s="2">
        <f>SUM(D22:L22)</f>
        <v>356</v>
      </c>
    </row>
    <row r="23" spans="1:14" x14ac:dyDescent="0.25">
      <c r="A23" s="4" t="s">
        <v>37</v>
      </c>
      <c r="B23" s="14">
        <v>5</v>
      </c>
      <c r="D23">
        <v>95</v>
      </c>
      <c r="E23">
        <v>70</v>
      </c>
      <c r="F23">
        <v>26</v>
      </c>
      <c r="G23">
        <v>40</v>
      </c>
      <c r="H23">
        <v>256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 t="shared" si="6"/>
        <v>487</v>
      </c>
    </row>
    <row r="24" spans="1:14" x14ac:dyDescent="0.25">
      <c r="A24" s="4" t="s">
        <v>30</v>
      </c>
      <c r="B24" s="14">
        <v>6</v>
      </c>
      <c r="D24">
        <v>95</v>
      </c>
      <c r="E24">
        <v>65</v>
      </c>
      <c r="F24">
        <v>40</v>
      </c>
      <c r="G24">
        <v>35</v>
      </c>
      <c r="H24">
        <v>214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449</v>
      </c>
    </row>
    <row r="25" spans="1:14" x14ac:dyDescent="0.25">
      <c r="A25" s="4" t="s">
        <v>50</v>
      </c>
      <c r="B25" s="14">
        <v>7</v>
      </c>
      <c r="D25">
        <v>111</v>
      </c>
      <c r="E25">
        <v>66</v>
      </c>
      <c r="F25">
        <v>22</v>
      </c>
      <c r="G25">
        <v>53</v>
      </c>
      <c r="H25">
        <v>228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480</v>
      </c>
    </row>
    <row r="26" spans="1:14" x14ac:dyDescent="0.25">
      <c r="A26" s="17" t="s">
        <v>17</v>
      </c>
      <c r="B26" s="14">
        <v>8</v>
      </c>
      <c r="D26">
        <v>98</v>
      </c>
      <c r="E26">
        <v>65</v>
      </c>
      <c r="F26">
        <v>14</v>
      </c>
      <c r="G26">
        <v>38</v>
      </c>
      <c r="H26">
        <v>271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486</v>
      </c>
    </row>
    <row r="27" spans="1:14" x14ac:dyDescent="0.25">
      <c r="A27" s="17" t="s">
        <v>33</v>
      </c>
      <c r="B27" s="14">
        <v>9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SUM(D18:D27)</f>
        <v>571</v>
      </c>
      <c r="E28" s="9">
        <f t="shared" si="7"/>
        <v>408</v>
      </c>
      <c r="F28" s="9">
        <f t="shared" si="7"/>
        <v>152</v>
      </c>
      <c r="G28" s="9">
        <f t="shared" si="7"/>
        <v>279</v>
      </c>
      <c r="H28" s="9">
        <f t="shared" si="7"/>
        <v>1244</v>
      </c>
      <c r="I28" s="9">
        <f t="shared" si="7"/>
        <v>679</v>
      </c>
      <c r="J28" s="9">
        <f t="shared" si="7"/>
        <v>188</v>
      </c>
      <c r="K28" s="9">
        <f t="shared" si="7"/>
        <v>265</v>
      </c>
      <c r="L28" s="9">
        <f t="shared" si="7"/>
        <v>44</v>
      </c>
      <c r="M28" s="9">
        <f t="shared" si="7"/>
        <v>1176</v>
      </c>
      <c r="N28" s="9">
        <f t="shared" si="7"/>
        <v>3830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595</v>
      </c>
      <c r="E30" s="9">
        <f t="shared" si="8"/>
        <v>408</v>
      </c>
      <c r="F30" s="9">
        <f t="shared" si="8"/>
        <v>152</v>
      </c>
      <c r="G30" s="9">
        <f t="shared" si="8"/>
        <v>279</v>
      </c>
      <c r="H30" s="9">
        <f t="shared" si="8"/>
        <v>1246</v>
      </c>
      <c r="I30" s="9">
        <f t="shared" si="8"/>
        <v>916</v>
      </c>
      <c r="J30" s="9">
        <f t="shared" si="8"/>
        <v>261</v>
      </c>
      <c r="K30" s="9">
        <f t="shared" si="8"/>
        <v>358</v>
      </c>
      <c r="L30" s="9">
        <f t="shared" si="8"/>
        <v>56</v>
      </c>
      <c r="M30" s="9">
        <f t="shared" si="8"/>
        <v>1591</v>
      </c>
      <c r="N30" s="9">
        <f>SUM(D30:L30)</f>
        <v>4271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237</v>
      </c>
      <c r="J36" s="2">
        <f t="shared" si="12"/>
        <v>73</v>
      </c>
      <c r="K36" s="2">
        <f t="shared" si="12"/>
        <v>93</v>
      </c>
      <c r="L36" s="2">
        <f t="shared" si="12"/>
        <v>12</v>
      </c>
      <c r="M36" s="2">
        <f t="shared" si="12"/>
        <v>415</v>
      </c>
      <c r="N36" s="2">
        <f t="shared" si="12"/>
        <v>415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0.25873362445414849</v>
      </c>
      <c r="J37" s="13">
        <f t="shared" si="13"/>
        <v>0.27969348659003829</v>
      </c>
      <c r="K37" s="13">
        <f t="shared" si="13"/>
        <v>0.25977653631284914</v>
      </c>
      <c r="L37" s="13">
        <f t="shared" si="13"/>
        <v>0.21428571428571427</v>
      </c>
      <c r="M37" s="13">
        <f t="shared" si="13"/>
        <v>0.26084223758642361</v>
      </c>
      <c r="N37" s="13">
        <f t="shared" si="13"/>
        <v>9.7166939826738463E-2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57.1</v>
      </c>
      <c r="E40" s="2">
        <f t="shared" si="15"/>
        <v>40.799999999999997</v>
      </c>
      <c r="F40" s="2">
        <f t="shared" si="15"/>
        <v>15.2</v>
      </c>
      <c r="G40" s="2">
        <f t="shared" si="15"/>
        <v>27.9</v>
      </c>
      <c r="H40" s="2">
        <f t="shared" si="15"/>
        <v>124.4</v>
      </c>
      <c r="I40" s="2">
        <f t="shared" si="15"/>
        <v>67.900000000000006</v>
      </c>
      <c r="J40" s="2">
        <f t="shared" si="15"/>
        <v>18.8</v>
      </c>
      <c r="K40" s="2">
        <f t="shared" si="15"/>
        <v>26.5</v>
      </c>
      <c r="L40" s="2">
        <f t="shared" si="15"/>
        <v>4.4000000000000004</v>
      </c>
      <c r="M40" s="2">
        <f t="shared" si="15"/>
        <v>117.6</v>
      </c>
      <c r="N40" s="2">
        <f t="shared" si="15"/>
        <v>383</v>
      </c>
    </row>
    <row r="41" spans="1:14" x14ac:dyDescent="0.25">
      <c r="A41" s="8" t="s">
        <v>24</v>
      </c>
      <c r="B41" s="8"/>
      <c r="D41" s="13">
        <f>IF(D30&gt;0,D28/D30,0)</f>
        <v>0.95966386554621852</v>
      </c>
      <c r="E41" s="13">
        <f t="shared" ref="E41:N41" si="16">IF(E30&gt;0,E28/E30,0)</f>
        <v>1</v>
      </c>
      <c r="F41" s="13">
        <f t="shared" si="16"/>
        <v>1</v>
      </c>
      <c r="G41" s="13">
        <f t="shared" si="16"/>
        <v>1</v>
      </c>
      <c r="H41" s="13">
        <f t="shared" si="16"/>
        <v>0.9983948635634029</v>
      </c>
      <c r="I41" s="13">
        <f t="shared" si="16"/>
        <v>0.74126637554585151</v>
      </c>
      <c r="J41" s="13">
        <f t="shared" si="16"/>
        <v>0.72030651340996166</v>
      </c>
      <c r="K41" s="13">
        <f t="shared" si="16"/>
        <v>0.74022346368715086</v>
      </c>
      <c r="L41" s="13">
        <f t="shared" si="16"/>
        <v>0.7857142857142857</v>
      </c>
      <c r="M41" s="13">
        <f t="shared" si="16"/>
        <v>0.73915776241357634</v>
      </c>
      <c r="N41" s="13">
        <f t="shared" si="16"/>
        <v>0.89674549285881522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49.583333333333336</v>
      </c>
      <c r="E44" s="11">
        <f t="shared" si="18"/>
        <v>34</v>
      </c>
      <c r="F44" s="11">
        <f t="shared" si="18"/>
        <v>12.666666666666666</v>
      </c>
      <c r="G44" s="11">
        <f t="shared" si="18"/>
        <v>23.25</v>
      </c>
      <c r="H44" s="11">
        <f t="shared" si="18"/>
        <v>103.83333333333333</v>
      </c>
      <c r="I44" s="11">
        <f t="shared" si="18"/>
        <v>76.333333333333329</v>
      </c>
      <c r="J44" s="11">
        <f t="shared" si="18"/>
        <v>21.75</v>
      </c>
      <c r="K44" s="11">
        <f t="shared" si="18"/>
        <v>29.833333333333332</v>
      </c>
      <c r="L44" s="11">
        <f t="shared" si="18"/>
        <v>4.666666666666667</v>
      </c>
      <c r="M44" s="11">
        <f t="shared" si="18"/>
        <v>132.58333333333334</v>
      </c>
      <c r="N44" s="11">
        <f t="shared" si="18"/>
        <v>355.91666666666669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237</v>
      </c>
      <c r="J51">
        <f t="shared" si="20"/>
        <v>73</v>
      </c>
      <c r="K51">
        <f t="shared" si="20"/>
        <v>93</v>
      </c>
      <c r="L51">
        <f t="shared" si="20"/>
        <v>12</v>
      </c>
      <c r="M51">
        <f t="shared" si="20"/>
        <v>415</v>
      </c>
      <c r="N51" s="10">
        <f t="shared" si="20"/>
        <v>415</v>
      </c>
    </row>
    <row r="52" spans="1:14" x14ac:dyDescent="0.25">
      <c r="D52">
        <f>D40</f>
        <v>57.1</v>
      </c>
      <c r="E52">
        <f t="shared" ref="E52:N52" si="21">E40</f>
        <v>40.799999999999997</v>
      </c>
      <c r="F52">
        <f t="shared" si="21"/>
        <v>15.2</v>
      </c>
      <c r="G52">
        <f t="shared" si="21"/>
        <v>27.9</v>
      </c>
      <c r="H52">
        <f t="shared" si="21"/>
        <v>124.4</v>
      </c>
      <c r="I52">
        <f t="shared" si="21"/>
        <v>67.900000000000006</v>
      </c>
      <c r="J52">
        <f t="shared" si="21"/>
        <v>18.8</v>
      </c>
      <c r="K52">
        <f t="shared" si="21"/>
        <v>26.5</v>
      </c>
      <c r="L52">
        <f t="shared" si="21"/>
        <v>4.4000000000000004</v>
      </c>
      <c r="M52">
        <f t="shared" si="21"/>
        <v>117.6</v>
      </c>
      <c r="N52" s="10">
        <f t="shared" si="21"/>
        <v>383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SEPTEMBER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15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2">
        <f>SUM(I9:L9)</f>
        <v>1</v>
      </c>
      <c r="N9" s="2">
        <f>SUM(D9:L9)</f>
        <v>21</v>
      </c>
    </row>
    <row r="10" spans="1:14" x14ac:dyDescent="0.25">
      <c r="A10" s="5" t="s">
        <v>16</v>
      </c>
      <c r="B10" s="5"/>
      <c r="D10" s="9">
        <f>SUM(D8:D9)</f>
        <v>15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21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225</v>
      </c>
      <c r="J15">
        <v>66</v>
      </c>
      <c r="K15">
        <v>68</v>
      </c>
      <c r="L15">
        <v>13</v>
      </c>
      <c r="M15" s="2">
        <f t="shared" ref="M15" si="2">SUM(I15:L15)</f>
        <v>372</v>
      </c>
      <c r="N15" s="2">
        <f t="shared" ref="N15" si="3">SUM(D15:L15)</f>
        <v>372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225</v>
      </c>
      <c r="J16" s="9">
        <f t="shared" si="4"/>
        <v>66</v>
      </c>
      <c r="K16" s="9">
        <f t="shared" si="4"/>
        <v>68</v>
      </c>
      <c r="L16" s="9">
        <f t="shared" si="4"/>
        <v>13</v>
      </c>
      <c r="M16" s="9">
        <f t="shared" si="4"/>
        <v>372</v>
      </c>
      <c r="N16" s="9">
        <f t="shared" si="4"/>
        <v>372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8</v>
      </c>
      <c r="I18">
        <v>234</v>
      </c>
      <c r="J18">
        <v>88</v>
      </c>
      <c r="K18">
        <v>54</v>
      </c>
      <c r="L18">
        <v>11</v>
      </c>
      <c r="M18" s="2">
        <f t="shared" ref="M18:M27" si="5">SUM(I18:L18)</f>
        <v>387</v>
      </c>
      <c r="N18" s="2">
        <f t="shared" ref="N18:N27" si="6">SUM(D18:L18)</f>
        <v>395</v>
      </c>
    </row>
    <row r="19" spans="1:14" x14ac:dyDescent="0.25">
      <c r="A19" s="7" t="s">
        <v>32</v>
      </c>
      <c r="B19" s="14">
        <v>11</v>
      </c>
      <c r="D19">
        <v>62</v>
      </c>
      <c r="E19">
        <v>62</v>
      </c>
      <c r="F19">
        <v>25</v>
      </c>
      <c r="G19">
        <v>57</v>
      </c>
      <c r="H19">
        <v>175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381</v>
      </c>
    </row>
    <row r="20" spans="1:14" x14ac:dyDescent="0.25">
      <c r="A20" s="7" t="s">
        <v>31</v>
      </c>
      <c r="B20" s="14">
        <v>2</v>
      </c>
      <c r="D20">
        <v>82</v>
      </c>
      <c r="E20">
        <v>66</v>
      </c>
      <c r="F20">
        <v>27</v>
      </c>
      <c r="G20">
        <v>38</v>
      </c>
      <c r="H20">
        <v>81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294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237</v>
      </c>
      <c r="J21">
        <v>75</v>
      </c>
      <c r="K21">
        <v>80</v>
      </c>
      <c r="L21">
        <v>19</v>
      </c>
      <c r="M21" s="2">
        <f>SUM(I21:L21)</f>
        <v>411</v>
      </c>
      <c r="N21" s="2">
        <f t="shared" si="6"/>
        <v>411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71</v>
      </c>
      <c r="K22">
        <v>79</v>
      </c>
      <c r="L22">
        <v>13</v>
      </c>
      <c r="M22" s="2">
        <f>SUM(I22:L22)</f>
        <v>407</v>
      </c>
      <c r="N22" s="2">
        <f>SUM(D22:L22)</f>
        <v>407</v>
      </c>
    </row>
    <row r="23" spans="1:14" x14ac:dyDescent="0.25">
      <c r="A23" s="4" t="s">
        <v>37</v>
      </c>
      <c r="B23" s="14">
        <v>5</v>
      </c>
      <c r="D23">
        <v>90</v>
      </c>
      <c r="E23">
        <v>62</v>
      </c>
      <c r="F23">
        <v>29</v>
      </c>
      <c r="G23">
        <v>46</v>
      </c>
      <c r="H23">
        <v>169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396</v>
      </c>
    </row>
    <row r="24" spans="1:14" x14ac:dyDescent="0.25">
      <c r="A24" s="4" t="s">
        <v>30</v>
      </c>
      <c r="B24" s="14">
        <v>6</v>
      </c>
      <c r="D24">
        <v>70</v>
      </c>
      <c r="E24">
        <v>63</v>
      </c>
      <c r="F24">
        <v>18</v>
      </c>
      <c r="G24">
        <v>39</v>
      </c>
      <c r="H24">
        <v>169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359</v>
      </c>
    </row>
    <row r="25" spans="1:14" x14ac:dyDescent="0.25">
      <c r="A25" s="4" t="s">
        <v>46</v>
      </c>
      <c r="B25" s="14">
        <v>7</v>
      </c>
      <c r="D25">
        <v>77</v>
      </c>
      <c r="E25">
        <v>59</v>
      </c>
      <c r="F25">
        <v>25</v>
      </c>
      <c r="G25">
        <v>40</v>
      </c>
      <c r="H25">
        <v>206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407</v>
      </c>
    </row>
    <row r="26" spans="1:14" x14ac:dyDescent="0.25">
      <c r="A26" s="17" t="s">
        <v>17</v>
      </c>
      <c r="B26" s="14">
        <v>8</v>
      </c>
      <c r="D26">
        <v>86</v>
      </c>
      <c r="E26">
        <v>46</v>
      </c>
      <c r="F26">
        <v>25</v>
      </c>
      <c r="G26">
        <v>53</v>
      </c>
      <c r="H26">
        <v>203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413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5</v>
      </c>
      <c r="J27">
        <v>0</v>
      </c>
      <c r="K27">
        <v>0</v>
      </c>
      <c r="L27">
        <v>0</v>
      </c>
      <c r="M27" s="2">
        <f t="shared" si="5"/>
        <v>5</v>
      </c>
      <c r="N27" s="2">
        <f t="shared" si="6"/>
        <v>5</v>
      </c>
    </row>
    <row r="28" spans="1:14" x14ac:dyDescent="0.25">
      <c r="A28" s="5" t="s">
        <v>21</v>
      </c>
      <c r="B28" s="5"/>
      <c r="D28" s="9">
        <f t="shared" ref="D28:N28" si="7">SUM(D18:D27)</f>
        <v>467</v>
      </c>
      <c r="E28" s="9">
        <f t="shared" si="7"/>
        <v>358</v>
      </c>
      <c r="F28" s="9">
        <f t="shared" si="7"/>
        <v>149</v>
      </c>
      <c r="G28" s="9">
        <f t="shared" si="7"/>
        <v>273</v>
      </c>
      <c r="H28" s="9">
        <f t="shared" si="7"/>
        <v>1011</v>
      </c>
      <c r="I28" s="9">
        <f t="shared" si="7"/>
        <v>720</v>
      </c>
      <c r="J28" s="9">
        <f t="shared" si="7"/>
        <v>234</v>
      </c>
      <c r="K28" s="9">
        <f t="shared" si="7"/>
        <v>213</v>
      </c>
      <c r="L28" s="9">
        <f t="shared" si="7"/>
        <v>43</v>
      </c>
      <c r="M28" s="9">
        <f t="shared" si="7"/>
        <v>1210</v>
      </c>
      <c r="N28" s="9">
        <f t="shared" si="7"/>
        <v>3468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482</v>
      </c>
      <c r="E30" s="9">
        <f t="shared" si="8"/>
        <v>362</v>
      </c>
      <c r="F30" s="9">
        <f t="shared" si="8"/>
        <v>149</v>
      </c>
      <c r="G30" s="9">
        <f t="shared" si="8"/>
        <v>274</v>
      </c>
      <c r="H30" s="9">
        <f t="shared" si="8"/>
        <v>1011</v>
      </c>
      <c r="I30" s="9">
        <f t="shared" si="8"/>
        <v>945</v>
      </c>
      <c r="J30" s="9">
        <f t="shared" si="8"/>
        <v>300</v>
      </c>
      <c r="K30" s="9">
        <f t="shared" si="8"/>
        <v>281</v>
      </c>
      <c r="L30" s="9">
        <f t="shared" si="8"/>
        <v>57</v>
      </c>
      <c r="M30" s="9">
        <f t="shared" si="8"/>
        <v>1583</v>
      </c>
      <c r="N30" s="9">
        <f>SUM(D30:L30)</f>
        <v>3861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225</v>
      </c>
      <c r="J36" s="2">
        <f t="shared" si="12"/>
        <v>66</v>
      </c>
      <c r="K36" s="2">
        <f t="shared" si="12"/>
        <v>68</v>
      </c>
      <c r="L36" s="2">
        <f t="shared" si="12"/>
        <v>13</v>
      </c>
      <c r="M36" s="2">
        <f t="shared" si="12"/>
        <v>372</v>
      </c>
      <c r="N36" s="2">
        <f t="shared" si="12"/>
        <v>372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0.23809523809523808</v>
      </c>
      <c r="J37" s="13">
        <f t="shared" si="13"/>
        <v>0.22</v>
      </c>
      <c r="K37" s="13">
        <f t="shared" si="13"/>
        <v>0.24199288256227758</v>
      </c>
      <c r="L37" s="13">
        <f t="shared" si="13"/>
        <v>0.22807017543859648</v>
      </c>
      <c r="M37" s="13">
        <f t="shared" si="13"/>
        <v>0.23499684144030322</v>
      </c>
      <c r="N37" s="13">
        <f t="shared" si="13"/>
        <v>9.6348096348096351E-2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46.7</v>
      </c>
      <c r="E40" s="2">
        <f t="shared" si="15"/>
        <v>35.799999999999997</v>
      </c>
      <c r="F40" s="2">
        <f t="shared" si="15"/>
        <v>14.9</v>
      </c>
      <c r="G40" s="2">
        <f t="shared" si="15"/>
        <v>27.3</v>
      </c>
      <c r="H40" s="2">
        <f t="shared" si="15"/>
        <v>101.1</v>
      </c>
      <c r="I40" s="2">
        <f t="shared" si="15"/>
        <v>72</v>
      </c>
      <c r="J40" s="2">
        <f t="shared" si="15"/>
        <v>23.4</v>
      </c>
      <c r="K40" s="2">
        <f t="shared" si="15"/>
        <v>21.3</v>
      </c>
      <c r="L40" s="2">
        <f t="shared" si="15"/>
        <v>4.3</v>
      </c>
      <c r="M40" s="2">
        <f t="shared" si="15"/>
        <v>121</v>
      </c>
      <c r="N40" s="2">
        <f t="shared" si="15"/>
        <v>346.8</v>
      </c>
    </row>
    <row r="41" spans="1:14" x14ac:dyDescent="0.25">
      <c r="A41" s="8" t="s">
        <v>24</v>
      </c>
      <c r="B41" s="8"/>
      <c r="D41" s="13">
        <f>IF(D30&gt;0,D28/D30,0)</f>
        <v>0.96887966804979253</v>
      </c>
      <c r="E41" s="13">
        <f t="shared" ref="E41:N41" si="16">IF(E30&gt;0,E28/E30,0)</f>
        <v>0.98895027624309395</v>
      </c>
      <c r="F41" s="13">
        <f t="shared" si="16"/>
        <v>1</v>
      </c>
      <c r="G41" s="13">
        <f t="shared" si="16"/>
        <v>0.9963503649635036</v>
      </c>
      <c r="H41" s="13">
        <f t="shared" si="16"/>
        <v>1</v>
      </c>
      <c r="I41" s="13">
        <f t="shared" si="16"/>
        <v>0.76190476190476186</v>
      </c>
      <c r="J41" s="13">
        <f t="shared" si="16"/>
        <v>0.78</v>
      </c>
      <c r="K41" s="13">
        <f t="shared" si="16"/>
        <v>0.75800711743772242</v>
      </c>
      <c r="L41" s="13">
        <f t="shared" si="16"/>
        <v>0.75438596491228072</v>
      </c>
      <c r="M41" s="13">
        <f t="shared" si="16"/>
        <v>0.76437144662034118</v>
      </c>
      <c r="N41" s="13">
        <f t="shared" si="16"/>
        <v>0.89821289821289818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40.166666666666664</v>
      </c>
      <c r="E44" s="11">
        <f t="shared" si="18"/>
        <v>30.166666666666668</v>
      </c>
      <c r="F44" s="11">
        <f t="shared" si="18"/>
        <v>12.416666666666666</v>
      </c>
      <c r="G44" s="11">
        <f t="shared" si="18"/>
        <v>22.833333333333332</v>
      </c>
      <c r="H44" s="11">
        <f t="shared" si="18"/>
        <v>84.25</v>
      </c>
      <c r="I44" s="11">
        <f t="shared" si="18"/>
        <v>78.75</v>
      </c>
      <c r="J44" s="11">
        <f t="shared" si="18"/>
        <v>25</v>
      </c>
      <c r="K44" s="11">
        <f t="shared" si="18"/>
        <v>23.416666666666668</v>
      </c>
      <c r="L44" s="11">
        <f t="shared" si="18"/>
        <v>4.75</v>
      </c>
      <c r="M44" s="11">
        <f t="shared" si="18"/>
        <v>131.91666666666666</v>
      </c>
      <c r="N44" s="11">
        <f t="shared" si="18"/>
        <v>321.75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225</v>
      </c>
      <c r="J51">
        <f t="shared" si="20"/>
        <v>66</v>
      </c>
      <c r="K51">
        <f t="shared" si="20"/>
        <v>68</v>
      </c>
      <c r="L51">
        <f t="shared" si="20"/>
        <v>13</v>
      </c>
      <c r="M51">
        <f t="shared" si="20"/>
        <v>372</v>
      </c>
      <c r="N51" s="10">
        <f t="shared" si="20"/>
        <v>372</v>
      </c>
    </row>
    <row r="52" spans="1:14" x14ac:dyDescent="0.25">
      <c r="D52">
        <f>D40</f>
        <v>46.7</v>
      </c>
      <c r="E52">
        <f t="shared" ref="E52:N52" si="21">E40</f>
        <v>35.799999999999997</v>
      </c>
      <c r="F52">
        <f t="shared" si="21"/>
        <v>14.9</v>
      </c>
      <c r="G52">
        <f t="shared" si="21"/>
        <v>27.3</v>
      </c>
      <c r="H52">
        <f t="shared" si="21"/>
        <v>101.1</v>
      </c>
      <c r="I52">
        <f t="shared" si="21"/>
        <v>72</v>
      </c>
      <c r="J52">
        <f t="shared" si="21"/>
        <v>23.4</v>
      </c>
      <c r="K52">
        <f t="shared" si="21"/>
        <v>21.3</v>
      </c>
      <c r="L52">
        <f t="shared" si="21"/>
        <v>4.3</v>
      </c>
      <c r="M52">
        <f t="shared" si="21"/>
        <v>121</v>
      </c>
      <c r="N52" s="10">
        <f t="shared" si="21"/>
        <v>346.8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2025-11-21T21:49:53Z</dcterms:modified>
</cp:coreProperties>
</file>