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DABF" lockStructure="1"/>
  <bookViews>
    <workbookView xWindow="0" yWindow="72" windowWidth="15192" windowHeight="7680" firstSheet="5" activeTab="8"/>
  </bookViews>
  <sheets>
    <sheet name="JAN15" sheetId="1" r:id="rId1"/>
    <sheet name="FEB15" sheetId="2" r:id="rId2"/>
    <sheet name="MAR15" sheetId="13" r:id="rId3"/>
    <sheet name="APR15" sheetId="12" r:id="rId4"/>
    <sheet name="MAY15" sheetId="11" r:id="rId5"/>
    <sheet name="JUN15" sheetId="10" r:id="rId6"/>
    <sheet name="JUL15" sheetId="9" r:id="rId7"/>
    <sheet name="AUG15" sheetId="8" r:id="rId8"/>
    <sheet name="SEP15" sheetId="7" r:id="rId9"/>
    <sheet name="OCT15" sheetId="6" r:id="rId10"/>
    <sheet name="NOV15" sheetId="5" r:id="rId11"/>
    <sheet name="DEC15" sheetId="4" r:id="rId12"/>
    <sheet name="YTD SUMMARY 2015" sheetId="3" r:id="rId13"/>
  </sheets>
  <definedNames>
    <definedName name="_xlnm.Print_Area" localSheetId="3">'APR15'!$A$1:$N$46</definedName>
    <definedName name="_xlnm.Print_Area" localSheetId="7">'AUG15'!$A$1:$N$46</definedName>
    <definedName name="_xlnm.Print_Area" localSheetId="11">'DEC15'!$A$1:$N$46</definedName>
    <definedName name="_xlnm.Print_Area" localSheetId="1">'FEB15'!$A$1:$N$46</definedName>
    <definedName name="_xlnm.Print_Area" localSheetId="0">'JAN15'!$A$1:$N$46</definedName>
    <definedName name="_xlnm.Print_Area" localSheetId="6">'JUL15'!$A$1:$N$46</definedName>
    <definedName name="_xlnm.Print_Area" localSheetId="5">'JUN15'!$A$1:$N$46</definedName>
    <definedName name="_xlnm.Print_Area" localSheetId="2">'MAR15'!$A$1:$N$46</definedName>
    <definedName name="_xlnm.Print_Area" localSheetId="4">'MAY15'!$A$1:$N$46</definedName>
    <definedName name="_xlnm.Print_Area" localSheetId="10">'NOV15'!$A$1:$N$46</definedName>
    <definedName name="_xlnm.Print_Area" localSheetId="9">'OCT15'!$A$1:$N$46</definedName>
    <definedName name="_xlnm.Print_Area" localSheetId="8">'SEP15'!$A$1:$N$46</definedName>
    <definedName name="_xlnm.Print_Area" localSheetId="12">'YTD SUMMARY 2015'!$A$1:$N$46</definedName>
  </definedNames>
  <calcPr calcId="145621"/>
</workbook>
</file>

<file path=xl/calcChain.xml><?xml version="1.0" encoding="utf-8"?>
<calcChain xmlns="http://schemas.openxmlformats.org/spreadsheetml/2006/main">
  <c r="H30" i="7" l="1"/>
  <c r="E30" i="10" l="1"/>
  <c r="M29" i="4" l="1"/>
  <c r="M28" i="4"/>
  <c r="M27" i="4"/>
  <c r="M26" i="4"/>
  <c r="M25" i="4"/>
  <c r="M24" i="4"/>
  <c r="M23" i="4"/>
  <c r="M20" i="4"/>
  <c r="M19" i="4"/>
  <c r="M29" i="5"/>
  <c r="M28" i="5"/>
  <c r="M27" i="5"/>
  <c r="M26" i="5"/>
  <c r="M25" i="5"/>
  <c r="M24" i="5"/>
  <c r="M23" i="5"/>
  <c r="M20" i="5"/>
  <c r="M19" i="5"/>
  <c r="M29" i="6"/>
  <c r="M28" i="6"/>
  <c r="M27" i="6"/>
  <c r="M26" i="6"/>
  <c r="M25" i="6"/>
  <c r="M24" i="6"/>
  <c r="M23" i="6"/>
  <c r="M20" i="6"/>
  <c r="M19" i="6"/>
  <c r="M29" i="7"/>
  <c r="M28" i="7"/>
  <c r="M27" i="7"/>
  <c r="M26" i="7"/>
  <c r="M25" i="7"/>
  <c r="M24" i="7"/>
  <c r="M23" i="7"/>
  <c r="M20" i="7"/>
  <c r="M19" i="7"/>
  <c r="M29" i="8"/>
  <c r="M28" i="8"/>
  <c r="M27" i="8"/>
  <c r="M26" i="8"/>
  <c r="M25" i="8"/>
  <c r="M24" i="8"/>
  <c r="M23" i="8"/>
  <c r="M20" i="8"/>
  <c r="M19" i="8"/>
  <c r="M29" i="9"/>
  <c r="M28" i="9"/>
  <c r="M27" i="9"/>
  <c r="M26" i="9"/>
  <c r="M25" i="9"/>
  <c r="M24" i="9"/>
  <c r="M23" i="9"/>
  <c r="M20" i="9"/>
  <c r="M19" i="9"/>
  <c r="M29" i="10"/>
  <c r="M28" i="10"/>
  <c r="M27" i="10"/>
  <c r="M26" i="10"/>
  <c r="M25" i="10"/>
  <c r="M24" i="10"/>
  <c r="M23" i="10"/>
  <c r="M20" i="10"/>
  <c r="M19" i="10"/>
  <c r="M29" i="11"/>
  <c r="M28" i="11"/>
  <c r="M27" i="11"/>
  <c r="M26" i="11"/>
  <c r="M25" i="11"/>
  <c r="M24" i="11"/>
  <c r="M23" i="11"/>
  <c r="M20" i="11"/>
  <c r="M19" i="11"/>
  <c r="M29" i="12"/>
  <c r="M28" i="12"/>
  <c r="M27" i="12"/>
  <c r="M26" i="12"/>
  <c r="M25" i="12"/>
  <c r="M24" i="12"/>
  <c r="M23" i="12"/>
  <c r="M20" i="12"/>
  <c r="M19" i="12"/>
  <c r="M29" i="13"/>
  <c r="M28" i="13"/>
  <c r="M27" i="13"/>
  <c r="M26" i="13"/>
  <c r="M25" i="13"/>
  <c r="M24" i="13"/>
  <c r="M23" i="13"/>
  <c r="M20" i="13"/>
  <c r="M19" i="13"/>
  <c r="M15" i="2"/>
  <c r="M16" i="12"/>
  <c r="M15" i="12"/>
  <c r="M16" i="11"/>
  <c r="M15" i="11"/>
  <c r="M16" i="10"/>
  <c r="M15" i="10"/>
  <c r="M16" i="9"/>
  <c r="M15" i="9"/>
  <c r="M16" i="8"/>
  <c r="M15" i="8"/>
  <c r="M16" i="7"/>
  <c r="M15" i="7"/>
  <c r="M16" i="6"/>
  <c r="M15" i="6"/>
  <c r="M16" i="5"/>
  <c r="M15" i="5"/>
  <c r="M16" i="4"/>
  <c r="M15" i="4"/>
  <c r="M16" i="13"/>
  <c r="M15" i="13"/>
  <c r="D13" i="1"/>
  <c r="M12" i="2" l="1"/>
  <c r="M12" i="13"/>
  <c r="M12" i="12"/>
  <c r="M13" i="12" s="1"/>
  <c r="M12" i="11"/>
  <c r="M12" i="10"/>
  <c r="M12" i="9"/>
  <c r="M12" i="8"/>
  <c r="M12" i="7"/>
  <c r="M12" i="6"/>
  <c r="M12" i="5"/>
  <c r="M12" i="4"/>
  <c r="M12" i="1"/>
  <c r="M13" i="1" s="1"/>
  <c r="M29" i="1"/>
  <c r="M29" i="3" s="1"/>
  <c r="M28" i="1"/>
  <c r="M28" i="3" s="1"/>
  <c r="M27" i="1"/>
  <c r="M27" i="3" s="1"/>
  <c r="M26" i="1"/>
  <c r="M26" i="3" s="1"/>
  <c r="M25" i="1"/>
  <c r="M25" i="3" s="1"/>
  <c r="M24" i="1"/>
  <c r="M24" i="3" s="1"/>
  <c r="M23" i="1"/>
  <c r="M20" i="1"/>
  <c r="M20" i="3" s="1"/>
  <c r="M19" i="1"/>
  <c r="M19" i="3" s="1"/>
  <c r="M16" i="1"/>
  <c r="M15" i="1"/>
  <c r="J13" i="1"/>
  <c r="M42" i="2"/>
  <c r="L42" i="2"/>
  <c r="K42" i="2"/>
  <c r="K51" i="2" s="1"/>
  <c r="J42" i="2"/>
  <c r="I42" i="2"/>
  <c r="H42" i="2"/>
  <c r="G42" i="2"/>
  <c r="G51" i="2" s="1"/>
  <c r="F42" i="2"/>
  <c r="E42" i="2"/>
  <c r="F38" i="2"/>
  <c r="F34" i="2"/>
  <c r="D34" i="2"/>
  <c r="K13" i="2"/>
  <c r="D13" i="2"/>
  <c r="K30" i="10"/>
  <c r="F30" i="10"/>
  <c r="L30" i="9"/>
  <c r="K30" i="9"/>
  <c r="J30" i="9"/>
  <c r="I30" i="9"/>
  <c r="H30" i="9"/>
  <c r="G30" i="9"/>
  <c r="F30" i="9"/>
  <c r="E30" i="9"/>
  <c r="D21" i="9"/>
  <c r="G21" i="9"/>
  <c r="F21" i="9"/>
  <c r="D13" i="8"/>
  <c r="I30" i="8"/>
  <c r="H30" i="8"/>
  <c r="G30" i="7"/>
  <c r="F30" i="7"/>
  <c r="E30" i="7"/>
  <c r="H30" i="6"/>
  <c r="G30" i="6"/>
  <c r="E30" i="6"/>
  <c r="F30" i="5"/>
  <c r="H30" i="4"/>
  <c r="G30" i="4"/>
  <c r="F30" i="4"/>
  <c r="F17" i="4"/>
  <c r="M21" i="9"/>
  <c r="I21" i="2"/>
  <c r="F30" i="2"/>
  <c r="L29" i="3"/>
  <c r="K29" i="3"/>
  <c r="J29" i="3"/>
  <c r="I29" i="3"/>
  <c r="H29" i="3"/>
  <c r="G29" i="3"/>
  <c r="F29" i="3"/>
  <c r="E29" i="3"/>
  <c r="L28" i="3"/>
  <c r="K28" i="3"/>
  <c r="J28" i="3"/>
  <c r="I28" i="3"/>
  <c r="H28" i="3"/>
  <c r="G28" i="3"/>
  <c r="F28" i="3"/>
  <c r="E28" i="3"/>
  <c r="L27" i="3"/>
  <c r="K27" i="3"/>
  <c r="J27" i="3"/>
  <c r="I27" i="3"/>
  <c r="H27" i="3"/>
  <c r="G27" i="3"/>
  <c r="F27" i="3"/>
  <c r="E27" i="3"/>
  <c r="L26" i="3"/>
  <c r="K26" i="3"/>
  <c r="J26" i="3"/>
  <c r="I26" i="3"/>
  <c r="H26" i="3"/>
  <c r="G26" i="3"/>
  <c r="F26" i="3"/>
  <c r="E26" i="3"/>
  <c r="L25" i="3"/>
  <c r="K25" i="3"/>
  <c r="J25" i="3"/>
  <c r="I25" i="3"/>
  <c r="H25" i="3"/>
  <c r="G25" i="3"/>
  <c r="F25" i="3"/>
  <c r="E25" i="3"/>
  <c r="L24" i="3"/>
  <c r="K24" i="3"/>
  <c r="J24" i="3"/>
  <c r="I24" i="3"/>
  <c r="H24" i="3"/>
  <c r="G24" i="3"/>
  <c r="F24" i="3"/>
  <c r="E24" i="3"/>
  <c r="L23" i="3"/>
  <c r="L42" i="3" s="1"/>
  <c r="L51" i="3" s="1"/>
  <c r="K23" i="3"/>
  <c r="J23" i="3"/>
  <c r="I23" i="3"/>
  <c r="H23" i="3"/>
  <c r="G23" i="3"/>
  <c r="F23" i="3"/>
  <c r="E23" i="3"/>
  <c r="D29" i="3"/>
  <c r="D28" i="3"/>
  <c r="D27" i="3"/>
  <c r="D26" i="3"/>
  <c r="D25" i="3"/>
  <c r="D24" i="3"/>
  <c r="D23" i="3"/>
  <c r="L20" i="3"/>
  <c r="K20" i="3"/>
  <c r="J20" i="3"/>
  <c r="I20" i="3"/>
  <c r="H20" i="3"/>
  <c r="G20" i="3"/>
  <c r="F20" i="3"/>
  <c r="F21" i="3" s="1"/>
  <c r="E20" i="3"/>
  <c r="L19" i="3"/>
  <c r="K19" i="3"/>
  <c r="K21" i="3" s="1"/>
  <c r="J19" i="3"/>
  <c r="I19" i="3"/>
  <c r="H19" i="3"/>
  <c r="H21" i="3" s="1"/>
  <c r="G19" i="3"/>
  <c r="F19" i="3"/>
  <c r="E19" i="3"/>
  <c r="D20" i="3"/>
  <c r="D19" i="3"/>
  <c r="L16" i="3"/>
  <c r="K16" i="3"/>
  <c r="J16" i="3"/>
  <c r="I16" i="3"/>
  <c r="H16" i="3"/>
  <c r="G16" i="3"/>
  <c r="F16" i="3"/>
  <c r="E16" i="3"/>
  <c r="D16" i="3"/>
  <c r="L15" i="3"/>
  <c r="K15" i="3"/>
  <c r="J15" i="3"/>
  <c r="I15" i="3"/>
  <c r="H15" i="3"/>
  <c r="G15" i="3"/>
  <c r="F15" i="3"/>
  <c r="E15" i="3"/>
  <c r="D15" i="3"/>
  <c r="L12" i="3"/>
  <c r="L13" i="3" s="1"/>
  <c r="K12" i="3"/>
  <c r="K13" i="3" s="1"/>
  <c r="J12" i="3"/>
  <c r="J13" i="3" s="1"/>
  <c r="I12" i="3"/>
  <c r="I13" i="3" s="1"/>
  <c r="H12" i="3"/>
  <c r="H13" i="3" s="1"/>
  <c r="G12" i="3"/>
  <c r="G13" i="3" s="1"/>
  <c r="F12" i="3"/>
  <c r="F13" i="3" s="1"/>
  <c r="E12" i="3"/>
  <c r="E13" i="3" s="1"/>
  <c r="D12" i="3"/>
  <c r="N15" i="1"/>
  <c r="F30" i="6"/>
  <c r="K21" i="6"/>
  <c r="J21" i="6"/>
  <c r="I21" i="6"/>
  <c r="H21" i="6"/>
  <c r="G21" i="6"/>
  <c r="F21" i="6"/>
  <c r="E21" i="6"/>
  <c r="D21" i="6"/>
  <c r="D13" i="9"/>
  <c r="D17" i="9"/>
  <c r="M13" i="4"/>
  <c r="N12" i="4"/>
  <c r="N13" i="4"/>
  <c r="D13" i="4"/>
  <c r="E13" i="4"/>
  <c r="F13" i="4"/>
  <c r="G13" i="4"/>
  <c r="H13" i="4"/>
  <c r="I13" i="4"/>
  <c r="L13" i="4"/>
  <c r="N15" i="4"/>
  <c r="N34" i="4" s="1"/>
  <c r="N49" i="4" s="1"/>
  <c r="N16" i="4"/>
  <c r="D17" i="4"/>
  <c r="E17" i="4"/>
  <c r="G17" i="4"/>
  <c r="H17" i="4"/>
  <c r="I17" i="4"/>
  <c r="J17" i="4"/>
  <c r="K17" i="4"/>
  <c r="L17" i="4"/>
  <c r="N19" i="4"/>
  <c r="N38" i="4" s="1"/>
  <c r="N50" i="4" s="1"/>
  <c r="N20" i="4"/>
  <c r="D21" i="4"/>
  <c r="E21" i="4"/>
  <c r="F21" i="4"/>
  <c r="F46" i="4" s="1"/>
  <c r="G21" i="4"/>
  <c r="G32" i="4"/>
  <c r="H21" i="4"/>
  <c r="I21" i="4"/>
  <c r="I46" i="4" s="1"/>
  <c r="J21" i="4"/>
  <c r="K21" i="4"/>
  <c r="L21" i="4"/>
  <c r="N23" i="4"/>
  <c r="N24" i="4"/>
  <c r="N25" i="4"/>
  <c r="N26" i="4"/>
  <c r="N27" i="4"/>
  <c r="N28" i="4"/>
  <c r="N29" i="4"/>
  <c r="D30" i="4"/>
  <c r="E30" i="4"/>
  <c r="I30" i="4"/>
  <c r="J30" i="4"/>
  <c r="K30" i="4"/>
  <c r="L30" i="4"/>
  <c r="D34" i="4"/>
  <c r="D49" i="4" s="1"/>
  <c r="E34" i="4"/>
  <c r="E49" i="4" s="1"/>
  <c r="E36" i="4" s="1"/>
  <c r="F34" i="4"/>
  <c r="F49" i="4" s="1"/>
  <c r="F36" i="4" s="1"/>
  <c r="G34" i="4"/>
  <c r="G49" i="4" s="1"/>
  <c r="G36" i="4" s="1"/>
  <c r="H34" i="4"/>
  <c r="H49" i="4" s="1"/>
  <c r="I34" i="4"/>
  <c r="I49" i="4" s="1"/>
  <c r="I36" i="4" s="1"/>
  <c r="J34" i="4"/>
  <c r="J49" i="4" s="1"/>
  <c r="K34" i="4"/>
  <c r="K49" i="4" s="1"/>
  <c r="K36" i="4" s="1"/>
  <c r="L34" i="4"/>
  <c r="L49" i="4" s="1"/>
  <c r="D38" i="4"/>
  <c r="D50" i="4" s="1"/>
  <c r="D40" i="4" s="1"/>
  <c r="E38" i="4"/>
  <c r="E50" i="4" s="1"/>
  <c r="E40" i="4" s="1"/>
  <c r="F38" i="4"/>
  <c r="F50" i="4" s="1"/>
  <c r="G38" i="4"/>
  <c r="G50" i="4" s="1"/>
  <c r="G40" i="4" s="1"/>
  <c r="H38" i="4"/>
  <c r="H50" i="4" s="1"/>
  <c r="I38" i="4"/>
  <c r="I50" i="4" s="1"/>
  <c r="I40" i="4" s="1"/>
  <c r="J38" i="4"/>
  <c r="J50" i="4" s="1"/>
  <c r="K38" i="4"/>
  <c r="K50" i="4" s="1"/>
  <c r="L38" i="4"/>
  <c r="L50" i="4" s="1"/>
  <c r="D42" i="4"/>
  <c r="D51" i="4" s="1"/>
  <c r="D44" i="4" s="1"/>
  <c r="E42" i="4"/>
  <c r="E51" i="4" s="1"/>
  <c r="E44" i="4" s="1"/>
  <c r="F42" i="4"/>
  <c r="F51" i="4" s="1"/>
  <c r="G42" i="4"/>
  <c r="G51" i="4" s="1"/>
  <c r="G44" i="4" s="1"/>
  <c r="H42" i="4"/>
  <c r="H51" i="4" s="1"/>
  <c r="H44" i="4" s="1"/>
  <c r="I42" i="4"/>
  <c r="I51" i="4" s="1"/>
  <c r="I44" i="4" s="1"/>
  <c r="J42" i="4"/>
  <c r="J51" i="4" s="1"/>
  <c r="K42" i="4"/>
  <c r="K51" i="4" s="1"/>
  <c r="K44" i="4" s="1"/>
  <c r="L42" i="4"/>
  <c r="L51" i="4" s="1"/>
  <c r="L44" i="4" s="1"/>
  <c r="M13" i="5"/>
  <c r="N12" i="5"/>
  <c r="N13" i="5" s="1"/>
  <c r="D13" i="5"/>
  <c r="E13" i="5"/>
  <c r="F13" i="5"/>
  <c r="G13" i="5"/>
  <c r="H13" i="5"/>
  <c r="I13" i="5"/>
  <c r="J13" i="5"/>
  <c r="K13" i="5"/>
  <c r="L13" i="5"/>
  <c r="N15" i="5"/>
  <c r="N16" i="5"/>
  <c r="D17" i="5"/>
  <c r="E17" i="5"/>
  <c r="F17" i="5"/>
  <c r="G17" i="5"/>
  <c r="H17" i="5"/>
  <c r="I17" i="5"/>
  <c r="J17" i="5"/>
  <c r="K17" i="5"/>
  <c r="L17" i="5"/>
  <c r="N19" i="5"/>
  <c r="N20" i="5"/>
  <c r="D21" i="5"/>
  <c r="E21" i="5"/>
  <c r="F21" i="5"/>
  <c r="G21" i="5"/>
  <c r="H21" i="5"/>
  <c r="I21" i="5"/>
  <c r="J21" i="5"/>
  <c r="K21" i="5"/>
  <c r="L21" i="5"/>
  <c r="N23" i="5"/>
  <c r="N24" i="5"/>
  <c r="N25" i="5"/>
  <c r="N26" i="5"/>
  <c r="N27" i="5"/>
  <c r="N28" i="5"/>
  <c r="N29" i="5"/>
  <c r="D30" i="5"/>
  <c r="E30" i="5"/>
  <c r="G30" i="5"/>
  <c r="H30" i="5"/>
  <c r="I30" i="5"/>
  <c r="J30" i="5"/>
  <c r="K30" i="5"/>
  <c r="L30" i="5"/>
  <c r="D34" i="5"/>
  <c r="D49" i="5" s="1"/>
  <c r="E34" i="5"/>
  <c r="E49" i="5" s="1"/>
  <c r="E36" i="5" s="1"/>
  <c r="F34" i="5"/>
  <c r="F49" i="5" s="1"/>
  <c r="G34" i="5"/>
  <c r="G49" i="5" s="1"/>
  <c r="H34" i="5"/>
  <c r="H49" i="5" s="1"/>
  <c r="I34" i="5"/>
  <c r="I49" i="5" s="1"/>
  <c r="J34" i="5"/>
  <c r="J49" i="5" s="1"/>
  <c r="K34" i="5"/>
  <c r="K49" i="5" s="1"/>
  <c r="L34" i="5"/>
  <c r="L49" i="5" s="1"/>
  <c r="L36" i="5" s="1"/>
  <c r="D38" i="5"/>
  <c r="D50" i="5" s="1"/>
  <c r="E38" i="5"/>
  <c r="E50" i="5" s="1"/>
  <c r="F38" i="5"/>
  <c r="F50" i="5" s="1"/>
  <c r="F40" i="5" s="1"/>
  <c r="G38" i="5"/>
  <c r="G50" i="5" s="1"/>
  <c r="G40" i="5" s="1"/>
  <c r="H38" i="5"/>
  <c r="H50" i="5" s="1"/>
  <c r="I38" i="5"/>
  <c r="I50" i="5" s="1"/>
  <c r="J38" i="5"/>
  <c r="J50" i="5" s="1"/>
  <c r="K38" i="5"/>
  <c r="K50" i="5" s="1"/>
  <c r="L38" i="5"/>
  <c r="L50" i="5" s="1"/>
  <c r="D42" i="5"/>
  <c r="D51" i="5" s="1"/>
  <c r="E42" i="5"/>
  <c r="E51" i="5" s="1"/>
  <c r="F42" i="5"/>
  <c r="F51" i="5" s="1"/>
  <c r="F44" i="5" s="1"/>
  <c r="G42" i="5"/>
  <c r="G51" i="5" s="1"/>
  <c r="G44" i="5" s="1"/>
  <c r="H42" i="5"/>
  <c r="H51" i="5" s="1"/>
  <c r="I42" i="5"/>
  <c r="I51" i="5" s="1"/>
  <c r="I44" i="5" s="1"/>
  <c r="J42" i="5"/>
  <c r="J51" i="5" s="1"/>
  <c r="K42" i="5"/>
  <c r="K51" i="5" s="1"/>
  <c r="K44" i="5" s="1"/>
  <c r="L42" i="5"/>
  <c r="L51" i="5" s="1"/>
  <c r="M13" i="6"/>
  <c r="N12" i="6"/>
  <c r="N13" i="6" s="1"/>
  <c r="D13" i="6"/>
  <c r="E13" i="6"/>
  <c r="F13" i="6"/>
  <c r="G13" i="6"/>
  <c r="H13" i="6"/>
  <c r="I13" i="6"/>
  <c r="J13" i="6"/>
  <c r="K13" i="6"/>
  <c r="L13" i="6"/>
  <c r="N15" i="6"/>
  <c r="N16" i="6"/>
  <c r="D17" i="6"/>
  <c r="E17" i="6"/>
  <c r="F17" i="6"/>
  <c r="G17" i="6"/>
  <c r="G32" i="6" s="1"/>
  <c r="H17" i="6"/>
  <c r="H32" i="6" s="1"/>
  <c r="H39" i="6" s="1"/>
  <c r="I17" i="6"/>
  <c r="J17" i="6"/>
  <c r="K17" i="6"/>
  <c r="L17" i="6"/>
  <c r="N19" i="6"/>
  <c r="N20" i="6"/>
  <c r="L21" i="6"/>
  <c r="N23" i="6"/>
  <c r="N24" i="6"/>
  <c r="N25" i="6"/>
  <c r="N26" i="6"/>
  <c r="N27" i="6"/>
  <c r="N28" i="6"/>
  <c r="N29" i="6"/>
  <c r="D30" i="6"/>
  <c r="I30" i="6"/>
  <c r="J30" i="6"/>
  <c r="K30" i="6"/>
  <c r="L30" i="6"/>
  <c r="D34" i="6"/>
  <c r="D49" i="6" s="1"/>
  <c r="D36" i="6" s="1"/>
  <c r="E34" i="6"/>
  <c r="E49" i="6" s="1"/>
  <c r="F34" i="6"/>
  <c r="F49" i="6" s="1"/>
  <c r="G34" i="6"/>
  <c r="G49" i="6" s="1"/>
  <c r="H34" i="6"/>
  <c r="H49" i="6" s="1"/>
  <c r="H36" i="6" s="1"/>
  <c r="I34" i="6"/>
  <c r="I49" i="6" s="1"/>
  <c r="J34" i="6"/>
  <c r="J49" i="6" s="1"/>
  <c r="J36" i="6" s="1"/>
  <c r="K34" i="6"/>
  <c r="L34" i="6"/>
  <c r="L49" i="6" s="1"/>
  <c r="L36" i="6" s="1"/>
  <c r="D38" i="6"/>
  <c r="D50" i="6" s="1"/>
  <c r="D40" i="6" s="1"/>
  <c r="E38" i="6"/>
  <c r="E50" i="6" s="1"/>
  <c r="F38" i="6"/>
  <c r="F50" i="6" s="1"/>
  <c r="G38" i="6"/>
  <c r="G50" i="6" s="1"/>
  <c r="H38" i="6"/>
  <c r="H50" i="6" s="1"/>
  <c r="H40" i="6" s="1"/>
  <c r="I38" i="6"/>
  <c r="I50" i="6" s="1"/>
  <c r="I40" i="6" s="1"/>
  <c r="J38" i="6"/>
  <c r="J50" i="6" s="1"/>
  <c r="J40" i="6" s="1"/>
  <c r="K38" i="6"/>
  <c r="K50" i="6" s="1"/>
  <c r="K40" i="6" s="1"/>
  <c r="L38" i="6"/>
  <c r="L50" i="6" s="1"/>
  <c r="D42" i="6"/>
  <c r="D51" i="6" s="1"/>
  <c r="D44" i="6" s="1"/>
  <c r="E42" i="6"/>
  <c r="E51" i="6" s="1"/>
  <c r="E44" i="6" s="1"/>
  <c r="F42" i="6"/>
  <c r="F51" i="6" s="1"/>
  <c r="F44" i="6" s="1"/>
  <c r="G42" i="6"/>
  <c r="G51" i="6" s="1"/>
  <c r="G44" i="6" s="1"/>
  <c r="H42" i="6"/>
  <c r="H51" i="6" s="1"/>
  <c r="I42" i="6"/>
  <c r="I51" i="6" s="1"/>
  <c r="J42" i="6"/>
  <c r="J51" i="6" s="1"/>
  <c r="J44" i="6" s="1"/>
  <c r="K42" i="6"/>
  <c r="K51" i="6" s="1"/>
  <c r="L42" i="6"/>
  <c r="L51" i="6" s="1"/>
  <c r="L44" i="6" s="1"/>
  <c r="K49" i="6"/>
  <c r="M13" i="7"/>
  <c r="N12" i="7"/>
  <c r="N13" i="7" s="1"/>
  <c r="D13" i="7"/>
  <c r="E13" i="7"/>
  <c r="F13" i="7"/>
  <c r="G13" i="7"/>
  <c r="H13" i="7"/>
  <c r="I13" i="7"/>
  <c r="L13" i="7"/>
  <c r="N15" i="7"/>
  <c r="N16" i="7"/>
  <c r="D17" i="7"/>
  <c r="E17" i="7"/>
  <c r="F17" i="7"/>
  <c r="G17" i="7"/>
  <c r="H17" i="7"/>
  <c r="I17" i="7"/>
  <c r="J17" i="7"/>
  <c r="K17" i="7"/>
  <c r="L17" i="7"/>
  <c r="N19" i="7"/>
  <c r="N20" i="7"/>
  <c r="D21" i="7"/>
  <c r="E21" i="7"/>
  <c r="F21" i="7"/>
  <c r="G21" i="7"/>
  <c r="I21" i="7"/>
  <c r="J21" i="7"/>
  <c r="K21" i="7"/>
  <c r="L21" i="7"/>
  <c r="N23" i="7"/>
  <c r="N24" i="7"/>
  <c r="N25" i="7"/>
  <c r="N26" i="7"/>
  <c r="N27" i="7"/>
  <c r="N28" i="7"/>
  <c r="N29" i="7"/>
  <c r="D30" i="7"/>
  <c r="I30" i="7"/>
  <c r="J30" i="7"/>
  <c r="K30" i="7"/>
  <c r="L30" i="7"/>
  <c r="D34" i="7"/>
  <c r="D49" i="7" s="1"/>
  <c r="E34" i="7"/>
  <c r="E49" i="7" s="1"/>
  <c r="F34" i="7"/>
  <c r="F49" i="7" s="1"/>
  <c r="G34" i="7"/>
  <c r="G49" i="7" s="1"/>
  <c r="H34" i="7"/>
  <c r="H49" i="7" s="1"/>
  <c r="I34" i="7"/>
  <c r="I49" i="7" s="1"/>
  <c r="J34" i="7"/>
  <c r="J49" i="7" s="1"/>
  <c r="K34" i="7"/>
  <c r="K49" i="7" s="1"/>
  <c r="L34" i="7"/>
  <c r="L49" i="7" s="1"/>
  <c r="D38" i="7"/>
  <c r="D50" i="7" s="1"/>
  <c r="E38" i="7"/>
  <c r="E50" i="7" s="1"/>
  <c r="F38" i="7"/>
  <c r="F50" i="7" s="1"/>
  <c r="G38" i="7"/>
  <c r="G50" i="7" s="1"/>
  <c r="H38" i="7"/>
  <c r="H50" i="7" s="1"/>
  <c r="I38" i="7"/>
  <c r="I50" i="7" s="1"/>
  <c r="J38" i="7"/>
  <c r="J50" i="7" s="1"/>
  <c r="K38" i="7"/>
  <c r="K50" i="7" s="1"/>
  <c r="K40" i="7" s="1"/>
  <c r="L38" i="7"/>
  <c r="L50" i="7" s="1"/>
  <c r="D42" i="7"/>
  <c r="D51" i="7" s="1"/>
  <c r="D44" i="7" s="1"/>
  <c r="E42" i="7"/>
  <c r="E51" i="7" s="1"/>
  <c r="E44" i="7" s="1"/>
  <c r="F42" i="7"/>
  <c r="F51" i="7" s="1"/>
  <c r="G42" i="7"/>
  <c r="G51" i="7" s="1"/>
  <c r="H42" i="7"/>
  <c r="H51" i="7" s="1"/>
  <c r="H44" i="7" s="1"/>
  <c r="I42" i="7"/>
  <c r="I51" i="7" s="1"/>
  <c r="I36" i="7" s="1"/>
  <c r="J42" i="7"/>
  <c r="J51" i="7" s="1"/>
  <c r="J44" i="7" s="1"/>
  <c r="K42" i="7"/>
  <c r="K51" i="7" s="1"/>
  <c r="L42" i="7"/>
  <c r="L51" i="7" s="1"/>
  <c r="L44" i="7" s="1"/>
  <c r="N12" i="8"/>
  <c r="N13" i="8" s="1"/>
  <c r="E13" i="8"/>
  <c r="F13" i="8"/>
  <c r="G13" i="8"/>
  <c r="I13" i="8"/>
  <c r="J13" i="8"/>
  <c r="K13" i="8"/>
  <c r="M13" i="8"/>
  <c r="N15" i="8"/>
  <c r="N16" i="8"/>
  <c r="D17" i="8"/>
  <c r="E17" i="8"/>
  <c r="F17" i="8"/>
  <c r="G17" i="8"/>
  <c r="H17" i="8"/>
  <c r="I17" i="8"/>
  <c r="J17" i="8"/>
  <c r="K17" i="8"/>
  <c r="L17" i="8"/>
  <c r="N19" i="8"/>
  <c r="N20" i="8"/>
  <c r="D21" i="8"/>
  <c r="E21" i="8"/>
  <c r="F21" i="8"/>
  <c r="G21" i="8"/>
  <c r="I21" i="8"/>
  <c r="J21" i="8"/>
  <c r="K21" i="8"/>
  <c r="L21" i="8"/>
  <c r="N23" i="8"/>
  <c r="N24" i="8"/>
  <c r="N25" i="8"/>
  <c r="N26" i="8"/>
  <c r="N27" i="8"/>
  <c r="N28" i="8"/>
  <c r="N29" i="8"/>
  <c r="D30" i="8"/>
  <c r="D32" i="8" s="1"/>
  <c r="D43" i="8" s="1"/>
  <c r="F30" i="8"/>
  <c r="J30" i="8"/>
  <c r="K30" i="8"/>
  <c r="L30" i="8"/>
  <c r="D34" i="8"/>
  <c r="D49" i="8" s="1"/>
  <c r="E34" i="8"/>
  <c r="E49" i="8" s="1"/>
  <c r="F34" i="8"/>
  <c r="F49" i="8" s="1"/>
  <c r="G34" i="8"/>
  <c r="G49" i="8" s="1"/>
  <c r="H34" i="8"/>
  <c r="H49" i="8" s="1"/>
  <c r="I34" i="8"/>
  <c r="I49" i="8" s="1"/>
  <c r="J34" i="8"/>
  <c r="J49" i="8" s="1"/>
  <c r="K34" i="8"/>
  <c r="K49" i="8" s="1"/>
  <c r="K36" i="8" s="1"/>
  <c r="L34" i="8"/>
  <c r="L49" i="8" s="1"/>
  <c r="D38" i="8"/>
  <c r="D50" i="8" s="1"/>
  <c r="E38" i="8"/>
  <c r="E50" i="8" s="1"/>
  <c r="F38" i="8"/>
  <c r="F50" i="8" s="1"/>
  <c r="G38" i="8"/>
  <c r="G50" i="8" s="1"/>
  <c r="H38" i="8"/>
  <c r="H50" i="8" s="1"/>
  <c r="I38" i="8"/>
  <c r="I50" i="8" s="1"/>
  <c r="J38" i="8"/>
  <c r="J50" i="8" s="1"/>
  <c r="K38" i="8"/>
  <c r="K50" i="8" s="1"/>
  <c r="L38" i="8"/>
  <c r="L50" i="8" s="1"/>
  <c r="D42" i="8"/>
  <c r="D51" i="8" s="1"/>
  <c r="D44" i="8" s="1"/>
  <c r="E42" i="8"/>
  <c r="E51" i="8" s="1"/>
  <c r="F42" i="8"/>
  <c r="F51" i="8" s="1"/>
  <c r="G42" i="8"/>
  <c r="G51" i="8" s="1"/>
  <c r="H42" i="8"/>
  <c r="H51" i="8" s="1"/>
  <c r="H44" i="8" s="1"/>
  <c r="I42" i="8"/>
  <c r="I51" i="8" s="1"/>
  <c r="J42" i="8"/>
  <c r="J51" i="8" s="1"/>
  <c r="J44" i="8" s="1"/>
  <c r="K42" i="8"/>
  <c r="K51" i="8" s="1"/>
  <c r="L42" i="8"/>
  <c r="L51" i="8" s="1"/>
  <c r="L44" i="8" s="1"/>
  <c r="M13" i="9"/>
  <c r="N12" i="9"/>
  <c r="N13" i="9" s="1"/>
  <c r="E13" i="9"/>
  <c r="F13" i="9"/>
  <c r="G13" i="9"/>
  <c r="H13" i="9"/>
  <c r="I13" i="9"/>
  <c r="K13" i="9"/>
  <c r="L13" i="9"/>
  <c r="N15" i="9"/>
  <c r="M34" i="9"/>
  <c r="M49" i="9" s="1"/>
  <c r="N16" i="9"/>
  <c r="E17" i="9"/>
  <c r="F17" i="9"/>
  <c r="F32" i="9" s="1"/>
  <c r="F43" i="9" s="1"/>
  <c r="G17" i="9"/>
  <c r="G46" i="9" s="1"/>
  <c r="H17" i="9"/>
  <c r="I17" i="9"/>
  <c r="J17" i="9"/>
  <c r="K17" i="9"/>
  <c r="L17" i="9"/>
  <c r="N19" i="9"/>
  <c r="M38" i="9"/>
  <c r="M50" i="9" s="1"/>
  <c r="N20" i="9"/>
  <c r="E21" i="9"/>
  <c r="H21" i="9"/>
  <c r="I21" i="9"/>
  <c r="J21" i="9"/>
  <c r="K21" i="9"/>
  <c r="L21" i="9"/>
  <c r="N23" i="9"/>
  <c r="N24" i="9"/>
  <c r="N25" i="9"/>
  <c r="N26" i="9"/>
  <c r="N27" i="9"/>
  <c r="N28" i="9"/>
  <c r="N29" i="9"/>
  <c r="D30" i="9"/>
  <c r="D46" i="9" s="1"/>
  <c r="D34" i="9"/>
  <c r="D49" i="9" s="1"/>
  <c r="E34" i="9"/>
  <c r="E49" i="9" s="1"/>
  <c r="F34" i="9"/>
  <c r="F49" i="9" s="1"/>
  <c r="G34" i="9"/>
  <c r="G49" i="9" s="1"/>
  <c r="H34" i="9"/>
  <c r="H49" i="9" s="1"/>
  <c r="I34" i="9"/>
  <c r="I49" i="9" s="1"/>
  <c r="J34" i="9"/>
  <c r="J49" i="9" s="1"/>
  <c r="K34" i="9"/>
  <c r="K49" i="9" s="1"/>
  <c r="L34" i="9"/>
  <c r="L49" i="9" s="1"/>
  <c r="D38" i="9"/>
  <c r="D50" i="9" s="1"/>
  <c r="E38" i="9"/>
  <c r="E50" i="9" s="1"/>
  <c r="F38" i="9"/>
  <c r="F50" i="9" s="1"/>
  <c r="G38" i="9"/>
  <c r="G50" i="9" s="1"/>
  <c r="H38" i="9"/>
  <c r="H50" i="9" s="1"/>
  <c r="I38" i="9"/>
  <c r="I50" i="9" s="1"/>
  <c r="J38" i="9"/>
  <c r="J50" i="9" s="1"/>
  <c r="K38" i="9"/>
  <c r="K50" i="9" s="1"/>
  <c r="L38" i="9"/>
  <c r="L50" i="9" s="1"/>
  <c r="D42" i="9"/>
  <c r="D51" i="9" s="1"/>
  <c r="E42" i="9"/>
  <c r="E51" i="9" s="1"/>
  <c r="F42" i="9"/>
  <c r="F51" i="9" s="1"/>
  <c r="G42" i="9"/>
  <c r="G51" i="9" s="1"/>
  <c r="H42" i="9"/>
  <c r="H51" i="9" s="1"/>
  <c r="I42" i="9"/>
  <c r="I51" i="9" s="1"/>
  <c r="J42" i="9"/>
  <c r="J51" i="9" s="1"/>
  <c r="K42" i="9"/>
  <c r="K51" i="9" s="1"/>
  <c r="L42" i="9"/>
  <c r="L51" i="9" s="1"/>
  <c r="L44" i="9" s="1"/>
  <c r="M13" i="10"/>
  <c r="N12" i="10"/>
  <c r="N13" i="10" s="1"/>
  <c r="D13" i="10"/>
  <c r="E13" i="10"/>
  <c r="F13" i="10"/>
  <c r="G13" i="10"/>
  <c r="I13" i="10"/>
  <c r="J13" i="10"/>
  <c r="K13" i="10"/>
  <c r="L13" i="10"/>
  <c r="N15" i="10"/>
  <c r="N16" i="10"/>
  <c r="D17" i="10"/>
  <c r="E17" i="10"/>
  <c r="F17" i="10"/>
  <c r="G17" i="10"/>
  <c r="H17" i="10"/>
  <c r="I17" i="10"/>
  <c r="J17" i="10"/>
  <c r="K17" i="10"/>
  <c r="L17" i="10"/>
  <c r="N19" i="10"/>
  <c r="N20" i="10"/>
  <c r="D21" i="10"/>
  <c r="E21" i="10"/>
  <c r="F21" i="10"/>
  <c r="G21" i="10"/>
  <c r="H21" i="10"/>
  <c r="I21" i="10"/>
  <c r="J21" i="10"/>
  <c r="K21" i="10"/>
  <c r="L21" i="10"/>
  <c r="N23" i="10"/>
  <c r="N24" i="10"/>
  <c r="N25" i="10"/>
  <c r="N26" i="10"/>
  <c r="N27" i="10"/>
  <c r="N28" i="10"/>
  <c r="N29" i="10"/>
  <c r="D30" i="10"/>
  <c r="G30" i="10"/>
  <c r="H30" i="10"/>
  <c r="I30" i="10"/>
  <c r="J30" i="10"/>
  <c r="L30" i="10"/>
  <c r="D34" i="10"/>
  <c r="D49" i="10" s="1"/>
  <c r="E34" i="10"/>
  <c r="E49" i="10" s="1"/>
  <c r="F34" i="10"/>
  <c r="F49" i="10" s="1"/>
  <c r="G34" i="10"/>
  <c r="G49" i="10" s="1"/>
  <c r="H34" i="10"/>
  <c r="H49" i="10" s="1"/>
  <c r="I34" i="10"/>
  <c r="I49" i="10" s="1"/>
  <c r="J34" i="10"/>
  <c r="J49" i="10" s="1"/>
  <c r="K34" i="10"/>
  <c r="K49" i="10" s="1"/>
  <c r="L34" i="10"/>
  <c r="L49" i="10" s="1"/>
  <c r="D38" i="10"/>
  <c r="D50" i="10" s="1"/>
  <c r="E38" i="10"/>
  <c r="E50" i="10" s="1"/>
  <c r="F38" i="10"/>
  <c r="F50" i="10" s="1"/>
  <c r="G38" i="10"/>
  <c r="G50" i="10" s="1"/>
  <c r="H38" i="10"/>
  <c r="H50" i="10" s="1"/>
  <c r="I38" i="10"/>
  <c r="I50" i="10" s="1"/>
  <c r="J38" i="10"/>
  <c r="J50" i="10" s="1"/>
  <c r="K38" i="10"/>
  <c r="K50" i="10" s="1"/>
  <c r="L38" i="10"/>
  <c r="L50" i="10" s="1"/>
  <c r="D42" i="10"/>
  <c r="D51" i="10" s="1"/>
  <c r="E42" i="10"/>
  <c r="E51" i="10" s="1"/>
  <c r="F42" i="10"/>
  <c r="F51" i="10" s="1"/>
  <c r="G42" i="10"/>
  <c r="G51" i="10" s="1"/>
  <c r="H42" i="10"/>
  <c r="H51" i="10" s="1"/>
  <c r="I42" i="10"/>
  <c r="I51" i="10" s="1"/>
  <c r="J42" i="10"/>
  <c r="J51" i="10" s="1"/>
  <c r="K42" i="10"/>
  <c r="K51" i="10" s="1"/>
  <c r="L42" i="10"/>
  <c r="L51" i="10" s="1"/>
  <c r="N12" i="11"/>
  <c r="N13" i="11" s="1"/>
  <c r="D13" i="11"/>
  <c r="E13" i="11"/>
  <c r="F13" i="11"/>
  <c r="G13" i="11"/>
  <c r="H13" i="11"/>
  <c r="I13" i="11"/>
  <c r="J13" i="11"/>
  <c r="K13" i="11"/>
  <c r="L13" i="11"/>
  <c r="M13" i="11"/>
  <c r="N15" i="11"/>
  <c r="N16" i="11"/>
  <c r="D17" i="11"/>
  <c r="E17" i="11"/>
  <c r="F17" i="11"/>
  <c r="G17" i="11"/>
  <c r="H17" i="11"/>
  <c r="I17" i="11"/>
  <c r="J17" i="11"/>
  <c r="K17" i="11"/>
  <c r="L17" i="11"/>
  <c r="M38" i="11"/>
  <c r="M50" i="11" s="1"/>
  <c r="N19" i="11"/>
  <c r="N20" i="11"/>
  <c r="D21" i="11"/>
  <c r="E21" i="11"/>
  <c r="F21" i="11"/>
  <c r="G21" i="11"/>
  <c r="H21" i="11"/>
  <c r="I21" i="11"/>
  <c r="J21" i="11"/>
  <c r="K21" i="11"/>
  <c r="L21" i="11"/>
  <c r="N23" i="11"/>
  <c r="N24" i="11"/>
  <c r="N25" i="11"/>
  <c r="N26" i="11"/>
  <c r="N27" i="11"/>
  <c r="N28" i="11"/>
  <c r="N29" i="11"/>
  <c r="D30" i="11"/>
  <c r="E30" i="11"/>
  <c r="F30" i="11"/>
  <c r="F46" i="11" s="1"/>
  <c r="G30" i="11"/>
  <c r="H30" i="11"/>
  <c r="I30" i="11"/>
  <c r="J30" i="11"/>
  <c r="K30" i="11"/>
  <c r="L30" i="11"/>
  <c r="D34" i="11"/>
  <c r="D49" i="11" s="1"/>
  <c r="E34" i="11"/>
  <c r="E49" i="11" s="1"/>
  <c r="F34" i="11"/>
  <c r="F49" i="11" s="1"/>
  <c r="G34" i="11"/>
  <c r="G49" i="11" s="1"/>
  <c r="H34" i="11"/>
  <c r="H49" i="11" s="1"/>
  <c r="I34" i="11"/>
  <c r="J34" i="11"/>
  <c r="J49" i="11" s="1"/>
  <c r="K34" i="11"/>
  <c r="K49" i="11" s="1"/>
  <c r="L34" i="11"/>
  <c r="L49" i="11" s="1"/>
  <c r="D38" i="11"/>
  <c r="D50" i="11" s="1"/>
  <c r="E38" i="11"/>
  <c r="E50" i="11" s="1"/>
  <c r="F38" i="11"/>
  <c r="F50" i="11" s="1"/>
  <c r="G38" i="11"/>
  <c r="G50" i="11" s="1"/>
  <c r="H38" i="11"/>
  <c r="H50" i="11" s="1"/>
  <c r="I38" i="11"/>
  <c r="I50" i="11" s="1"/>
  <c r="J38" i="11"/>
  <c r="J50" i="11" s="1"/>
  <c r="K38" i="11"/>
  <c r="K50" i="11" s="1"/>
  <c r="L38" i="11"/>
  <c r="L50" i="11" s="1"/>
  <c r="D42" i="11"/>
  <c r="D51" i="11" s="1"/>
  <c r="E42" i="11"/>
  <c r="E51" i="11" s="1"/>
  <c r="F42" i="11"/>
  <c r="F51" i="11" s="1"/>
  <c r="G42" i="11"/>
  <c r="G51" i="11" s="1"/>
  <c r="H42" i="11"/>
  <c r="H51" i="11" s="1"/>
  <c r="I42" i="11"/>
  <c r="I51" i="11" s="1"/>
  <c r="J42" i="11"/>
  <c r="J51" i="11" s="1"/>
  <c r="K42" i="11"/>
  <c r="K51" i="11" s="1"/>
  <c r="L42" i="11"/>
  <c r="L51" i="11" s="1"/>
  <c r="I49" i="11"/>
  <c r="N12" i="12"/>
  <c r="N13" i="12" s="1"/>
  <c r="D13" i="12"/>
  <c r="E13" i="12"/>
  <c r="F13" i="12"/>
  <c r="G13" i="12"/>
  <c r="H13" i="12"/>
  <c r="I13" i="12"/>
  <c r="J13" i="12"/>
  <c r="K13" i="12"/>
  <c r="L13" i="12"/>
  <c r="N15" i="12"/>
  <c r="N16" i="12"/>
  <c r="D17" i="12"/>
  <c r="E17" i="12"/>
  <c r="F17" i="12"/>
  <c r="G17" i="12"/>
  <c r="H17" i="12"/>
  <c r="I17" i="12"/>
  <c r="J17" i="12"/>
  <c r="K17" i="12"/>
  <c r="L17" i="12"/>
  <c r="M38" i="12"/>
  <c r="M50" i="12" s="1"/>
  <c r="N19" i="12"/>
  <c r="N20" i="12"/>
  <c r="D21" i="12"/>
  <c r="E21" i="12"/>
  <c r="F21" i="12"/>
  <c r="G21" i="12"/>
  <c r="H21" i="12"/>
  <c r="I21" i="12"/>
  <c r="J21" i="12"/>
  <c r="K21" i="12"/>
  <c r="L21" i="12"/>
  <c r="N23" i="12"/>
  <c r="N24" i="12"/>
  <c r="N25" i="12"/>
  <c r="N26" i="12"/>
  <c r="N27" i="12"/>
  <c r="N28" i="12"/>
  <c r="N29" i="12"/>
  <c r="D30" i="12"/>
  <c r="D46" i="12" s="1"/>
  <c r="E30" i="12"/>
  <c r="F30" i="12"/>
  <c r="G30" i="12"/>
  <c r="G46" i="12" s="1"/>
  <c r="H30" i="12"/>
  <c r="I30" i="12"/>
  <c r="J30" i="12"/>
  <c r="K30" i="12"/>
  <c r="K46" i="12" s="1"/>
  <c r="L30" i="12"/>
  <c r="L46" i="12" s="1"/>
  <c r="D34" i="12"/>
  <c r="D49" i="12" s="1"/>
  <c r="E34" i="12"/>
  <c r="E49" i="12" s="1"/>
  <c r="F34" i="12"/>
  <c r="F49" i="12" s="1"/>
  <c r="G34" i="12"/>
  <c r="G49" i="12" s="1"/>
  <c r="H34" i="12"/>
  <c r="H49" i="12" s="1"/>
  <c r="I34" i="12"/>
  <c r="I49" i="12" s="1"/>
  <c r="J34" i="12"/>
  <c r="J49" i="12" s="1"/>
  <c r="K34" i="12"/>
  <c r="K49" i="12" s="1"/>
  <c r="L34" i="12"/>
  <c r="L49" i="12" s="1"/>
  <c r="D38" i="12"/>
  <c r="D50" i="12" s="1"/>
  <c r="E38" i="12"/>
  <c r="E50" i="12" s="1"/>
  <c r="F38" i="12"/>
  <c r="F50" i="12" s="1"/>
  <c r="G38" i="12"/>
  <c r="G50" i="12" s="1"/>
  <c r="H38" i="12"/>
  <c r="H50" i="12" s="1"/>
  <c r="I38" i="12"/>
  <c r="I50" i="12" s="1"/>
  <c r="J38" i="12"/>
  <c r="J50" i="12" s="1"/>
  <c r="K38" i="12"/>
  <c r="K50" i="12" s="1"/>
  <c r="L38" i="12"/>
  <c r="L50" i="12" s="1"/>
  <c r="D42" i="12"/>
  <c r="D51" i="12" s="1"/>
  <c r="E42" i="12"/>
  <c r="E51" i="12" s="1"/>
  <c r="F42" i="12"/>
  <c r="F51" i="12" s="1"/>
  <c r="G42" i="12"/>
  <c r="G51" i="12" s="1"/>
  <c r="H42" i="12"/>
  <c r="H51" i="12" s="1"/>
  <c r="I42" i="12"/>
  <c r="I51" i="12" s="1"/>
  <c r="J42" i="12"/>
  <c r="J51" i="12" s="1"/>
  <c r="K42" i="12"/>
  <c r="K51" i="12" s="1"/>
  <c r="L42" i="12"/>
  <c r="L51" i="12" s="1"/>
  <c r="M42" i="12"/>
  <c r="M51" i="12" s="1"/>
  <c r="N12" i="13"/>
  <c r="N13" i="13" s="1"/>
  <c r="D13" i="13"/>
  <c r="E13" i="13"/>
  <c r="F13" i="13"/>
  <c r="G13" i="13"/>
  <c r="H13" i="13"/>
  <c r="I13" i="13"/>
  <c r="J13" i="13"/>
  <c r="K13" i="13"/>
  <c r="L13" i="13"/>
  <c r="M13" i="13"/>
  <c r="M17" i="13"/>
  <c r="N15" i="13"/>
  <c r="N16" i="13"/>
  <c r="D17" i="13"/>
  <c r="E17" i="13"/>
  <c r="F17" i="13"/>
  <c r="G17" i="13"/>
  <c r="H17" i="13"/>
  <c r="I17" i="13"/>
  <c r="J17" i="13"/>
  <c r="K17" i="13"/>
  <c r="L17" i="13"/>
  <c r="N19" i="13"/>
  <c r="N20" i="13"/>
  <c r="D21" i="13"/>
  <c r="E21" i="13"/>
  <c r="F21" i="13"/>
  <c r="G21" i="13"/>
  <c r="H21" i="13"/>
  <c r="I21" i="13"/>
  <c r="J21" i="13"/>
  <c r="K21" i="13"/>
  <c r="L21" i="13"/>
  <c r="N23" i="13"/>
  <c r="N24" i="13"/>
  <c r="N25" i="13"/>
  <c r="N26" i="13"/>
  <c r="N27" i="13"/>
  <c r="N28" i="13"/>
  <c r="N29" i="13"/>
  <c r="D30" i="13"/>
  <c r="E30" i="13"/>
  <c r="E46" i="13" s="1"/>
  <c r="F30" i="13"/>
  <c r="G30" i="13"/>
  <c r="H30" i="13"/>
  <c r="I30" i="13"/>
  <c r="J30" i="13"/>
  <c r="K30" i="13"/>
  <c r="K46" i="13" s="1"/>
  <c r="L30" i="13"/>
  <c r="D34" i="13"/>
  <c r="D49" i="13" s="1"/>
  <c r="E34" i="13"/>
  <c r="E49" i="13" s="1"/>
  <c r="F34" i="13"/>
  <c r="F49" i="13" s="1"/>
  <c r="G34" i="13"/>
  <c r="G49" i="13" s="1"/>
  <c r="H34" i="13"/>
  <c r="H49" i="13" s="1"/>
  <c r="I34" i="13"/>
  <c r="I49" i="13" s="1"/>
  <c r="J34" i="13"/>
  <c r="J49" i="13" s="1"/>
  <c r="K34" i="13"/>
  <c r="K49" i="13" s="1"/>
  <c r="L34" i="13"/>
  <c r="L49" i="13" s="1"/>
  <c r="D38" i="13"/>
  <c r="D50" i="13" s="1"/>
  <c r="E38" i="13"/>
  <c r="E50" i="13" s="1"/>
  <c r="F38" i="13"/>
  <c r="F50" i="13" s="1"/>
  <c r="G38" i="13"/>
  <c r="G50" i="13" s="1"/>
  <c r="H38" i="13"/>
  <c r="H50" i="13" s="1"/>
  <c r="I38" i="13"/>
  <c r="I50" i="13" s="1"/>
  <c r="J38" i="13"/>
  <c r="J50" i="13" s="1"/>
  <c r="K38" i="13"/>
  <c r="K50" i="13" s="1"/>
  <c r="L38" i="13"/>
  <c r="L50" i="13" s="1"/>
  <c r="D42" i="13"/>
  <c r="D51" i="13" s="1"/>
  <c r="E42" i="13"/>
  <c r="E51" i="13" s="1"/>
  <c r="F42" i="13"/>
  <c r="F51" i="13" s="1"/>
  <c r="G42" i="13"/>
  <c r="G51" i="13" s="1"/>
  <c r="H42" i="13"/>
  <c r="H51" i="13" s="1"/>
  <c r="I42" i="13"/>
  <c r="I51" i="13" s="1"/>
  <c r="J42" i="13"/>
  <c r="J51" i="13" s="1"/>
  <c r="K42" i="13"/>
  <c r="K51" i="13" s="1"/>
  <c r="L42" i="13"/>
  <c r="L51" i="13" s="1"/>
  <c r="M42" i="13"/>
  <c r="M51" i="13" s="1"/>
  <c r="M13" i="2"/>
  <c r="N12" i="2"/>
  <c r="N13" i="2" s="1"/>
  <c r="E13" i="2"/>
  <c r="F13" i="2"/>
  <c r="G13" i="2"/>
  <c r="H13" i="2"/>
  <c r="J13" i="2"/>
  <c r="L13" i="2"/>
  <c r="N15" i="2"/>
  <c r="N16" i="2"/>
  <c r="D17" i="2"/>
  <c r="E17" i="2"/>
  <c r="E32" i="2" s="1"/>
  <c r="E35" i="2" s="1"/>
  <c r="F17" i="2"/>
  <c r="G17" i="2"/>
  <c r="H17" i="2"/>
  <c r="I17" i="2"/>
  <c r="J17" i="2"/>
  <c r="K17" i="2"/>
  <c r="L17" i="2"/>
  <c r="N19" i="2"/>
  <c r="N20" i="2"/>
  <c r="D21" i="2"/>
  <c r="E21" i="2"/>
  <c r="F21" i="2"/>
  <c r="G21" i="2"/>
  <c r="H21" i="2"/>
  <c r="J21" i="2"/>
  <c r="K21" i="2"/>
  <c r="L21" i="2"/>
  <c r="N23" i="2"/>
  <c r="N24" i="2"/>
  <c r="N25" i="2"/>
  <c r="N26" i="2"/>
  <c r="N27" i="2"/>
  <c r="N28" i="2"/>
  <c r="N29" i="2"/>
  <c r="N42" i="2" s="1"/>
  <c r="N51" i="2" s="1"/>
  <c r="N44" i="2" s="1"/>
  <c r="D30" i="2"/>
  <c r="E30" i="2"/>
  <c r="I30" i="2"/>
  <c r="J30" i="2"/>
  <c r="K30" i="2"/>
  <c r="L30" i="2"/>
  <c r="D49" i="2"/>
  <c r="E34" i="2"/>
  <c r="E49" i="2" s="1"/>
  <c r="F49" i="2"/>
  <c r="G34" i="2"/>
  <c r="G49" i="2" s="1"/>
  <c r="H34" i="2"/>
  <c r="H49" i="2" s="1"/>
  <c r="I34" i="2"/>
  <c r="I49" i="2" s="1"/>
  <c r="J34" i="2"/>
  <c r="J49" i="2" s="1"/>
  <c r="K34" i="2"/>
  <c r="K49" i="2" s="1"/>
  <c r="L34" i="2"/>
  <c r="L49" i="2" s="1"/>
  <c r="D38" i="2"/>
  <c r="D50" i="2" s="1"/>
  <c r="E38" i="2"/>
  <c r="E50" i="2" s="1"/>
  <c r="G38" i="2"/>
  <c r="G50" i="2" s="1"/>
  <c r="H38" i="2"/>
  <c r="H50" i="2" s="1"/>
  <c r="I38" i="2"/>
  <c r="I50" i="2" s="1"/>
  <c r="J38" i="2"/>
  <c r="J50" i="2" s="1"/>
  <c r="K38" i="2"/>
  <c r="K50" i="2" s="1"/>
  <c r="L38" i="2"/>
  <c r="L50" i="2" s="1"/>
  <c r="D42" i="2"/>
  <c r="D51" i="2" s="1"/>
  <c r="F51" i="2"/>
  <c r="I51" i="2"/>
  <c r="F50" i="2"/>
  <c r="E51" i="2"/>
  <c r="H51" i="2"/>
  <c r="J51" i="2"/>
  <c r="L51" i="2"/>
  <c r="N12" i="1"/>
  <c r="N13" i="1" s="1"/>
  <c r="E13" i="1"/>
  <c r="F13" i="1"/>
  <c r="G13" i="1"/>
  <c r="H13" i="1"/>
  <c r="I13" i="1"/>
  <c r="K13" i="1"/>
  <c r="L13" i="1"/>
  <c r="N16" i="1"/>
  <c r="D17" i="1"/>
  <c r="E17" i="1"/>
  <c r="F17" i="1"/>
  <c r="G17" i="1"/>
  <c r="H17" i="1"/>
  <c r="H32" i="1" s="1"/>
  <c r="H39" i="1" s="1"/>
  <c r="I17" i="1"/>
  <c r="J17" i="1"/>
  <c r="K17" i="1"/>
  <c r="L17" i="1"/>
  <c r="N19" i="1"/>
  <c r="N20" i="1"/>
  <c r="D21" i="1"/>
  <c r="E21" i="1"/>
  <c r="F21" i="1"/>
  <c r="G21" i="1"/>
  <c r="H21" i="1"/>
  <c r="I21" i="1"/>
  <c r="J21" i="1"/>
  <c r="K21" i="1"/>
  <c r="L21" i="1"/>
  <c r="N23" i="1"/>
  <c r="N24" i="1"/>
  <c r="N25" i="1"/>
  <c r="N26" i="1"/>
  <c r="N27" i="1"/>
  <c r="N28" i="1"/>
  <c r="N29" i="1"/>
  <c r="D30" i="1"/>
  <c r="E30" i="1"/>
  <c r="F30" i="1"/>
  <c r="G30" i="1"/>
  <c r="H30" i="1"/>
  <c r="H46" i="1" s="1"/>
  <c r="I30" i="1"/>
  <c r="J30" i="1"/>
  <c r="K30" i="1"/>
  <c r="L30" i="1"/>
  <c r="D34" i="1"/>
  <c r="D50" i="1" s="1"/>
  <c r="E34" i="1"/>
  <c r="E50" i="1" s="1"/>
  <c r="F34" i="1"/>
  <c r="F50" i="1" s="1"/>
  <c r="G34" i="1"/>
  <c r="G50" i="1" s="1"/>
  <c r="H34" i="1"/>
  <c r="H50" i="1" s="1"/>
  <c r="I34" i="1"/>
  <c r="I50" i="1" s="1"/>
  <c r="J34" i="1"/>
  <c r="J50" i="1" s="1"/>
  <c r="K34" i="1"/>
  <c r="K50" i="1" s="1"/>
  <c r="L34" i="1"/>
  <c r="L50" i="1" s="1"/>
  <c r="D38" i="1"/>
  <c r="D51" i="1" s="1"/>
  <c r="E38" i="1"/>
  <c r="E51" i="1" s="1"/>
  <c r="F38" i="1"/>
  <c r="F51" i="1" s="1"/>
  <c r="G38" i="1"/>
  <c r="G51" i="1" s="1"/>
  <c r="H38" i="1"/>
  <c r="H51" i="1" s="1"/>
  <c r="I38" i="1"/>
  <c r="I51" i="1" s="1"/>
  <c r="J38" i="1"/>
  <c r="J51" i="1" s="1"/>
  <c r="K38" i="1"/>
  <c r="K51" i="1" s="1"/>
  <c r="L38" i="1"/>
  <c r="L51" i="1" s="1"/>
  <c r="M38" i="1"/>
  <c r="M51" i="1" s="1"/>
  <c r="D42" i="1"/>
  <c r="D52" i="1" s="1"/>
  <c r="E42" i="1"/>
  <c r="F42" i="1"/>
  <c r="F52" i="1" s="1"/>
  <c r="G42" i="1"/>
  <c r="G52" i="1" s="1"/>
  <c r="H42" i="1"/>
  <c r="H52" i="1" s="1"/>
  <c r="I42" i="1"/>
  <c r="I52" i="1" s="1"/>
  <c r="J42" i="1"/>
  <c r="J52" i="1" s="1"/>
  <c r="K42" i="1"/>
  <c r="K52" i="1" s="1"/>
  <c r="L42" i="1"/>
  <c r="L52" i="1" s="1"/>
  <c r="E52" i="1"/>
  <c r="M30" i="12"/>
  <c r="M21" i="12"/>
  <c r="L17" i="3"/>
  <c r="N17" i="12"/>
  <c r="L34" i="3"/>
  <c r="L49" i="3" s="1"/>
  <c r="M42" i="11"/>
  <c r="M51" i="11" s="1"/>
  <c r="M30" i="11"/>
  <c r="I42" i="3"/>
  <c r="I51" i="3" s="1"/>
  <c r="I38" i="3"/>
  <c r="I50" i="3" s="1"/>
  <c r="N17" i="11"/>
  <c r="D17" i="3"/>
  <c r="M30" i="10"/>
  <c r="M42" i="10"/>
  <c r="M51" i="10" s="1"/>
  <c r="G30" i="3"/>
  <c r="G32" i="10"/>
  <c r="M17" i="10"/>
  <c r="M34" i="10"/>
  <c r="M49" i="10" s="1"/>
  <c r="N17" i="10"/>
  <c r="G32" i="9"/>
  <c r="G39" i="9" s="1"/>
  <c r="E32" i="9"/>
  <c r="E43" i="9" s="1"/>
  <c r="N21" i="9"/>
  <c r="D34" i="3"/>
  <c r="D49" i="3" s="1"/>
  <c r="M42" i="8"/>
  <c r="M51" i="8" s="1"/>
  <c r="M30" i="8"/>
  <c r="H46" i="8"/>
  <c r="M21" i="8"/>
  <c r="M38" i="8"/>
  <c r="M50" i="8" s="1"/>
  <c r="N17" i="8"/>
  <c r="G42" i="3"/>
  <c r="G51" i="3" s="1"/>
  <c r="M42" i="7"/>
  <c r="M51" i="7" s="1"/>
  <c r="J46" i="7"/>
  <c r="I21" i="3"/>
  <c r="H38" i="3"/>
  <c r="H50" i="3" s="1"/>
  <c r="D32" i="7"/>
  <c r="D43" i="7" s="1"/>
  <c r="M38" i="7"/>
  <c r="M50" i="7" s="1"/>
  <c r="M17" i="7"/>
  <c r="M34" i="7"/>
  <c r="M49" i="7" s="1"/>
  <c r="J32" i="7"/>
  <c r="M21" i="7"/>
  <c r="F42" i="3"/>
  <c r="F51" i="3" s="1"/>
  <c r="M30" i="6"/>
  <c r="I46" i="6"/>
  <c r="J32" i="6"/>
  <c r="J35" i="6" s="1"/>
  <c r="M17" i="6"/>
  <c r="E46" i="6"/>
  <c r="J46" i="6"/>
  <c r="K42" i="3"/>
  <c r="K51" i="3" s="1"/>
  <c r="J42" i="3"/>
  <c r="J51" i="3" s="1"/>
  <c r="J46" i="5"/>
  <c r="L38" i="3"/>
  <c r="L50" i="3" s="1"/>
  <c r="J21" i="3"/>
  <c r="M21" i="5"/>
  <c r="N21" i="5"/>
  <c r="M38" i="5"/>
  <c r="M50" i="5" s="1"/>
  <c r="J38" i="3"/>
  <c r="J50" i="3" s="1"/>
  <c r="F38" i="3"/>
  <c r="F50" i="3" s="1"/>
  <c r="M30" i="4"/>
  <c r="J46" i="4"/>
  <c r="M42" i="4"/>
  <c r="M51" i="4" s="1"/>
  <c r="M21" i="4"/>
  <c r="M38" i="4"/>
  <c r="M50" i="4" s="1"/>
  <c r="J32" i="4"/>
  <c r="M34" i="4"/>
  <c r="M49" i="4" s="1"/>
  <c r="N17" i="4"/>
  <c r="J32" i="11"/>
  <c r="J39" i="11" s="1"/>
  <c r="L32" i="9"/>
  <c r="L35" i="9" s="1"/>
  <c r="H32" i="9"/>
  <c r="H35" i="9" s="1"/>
  <c r="H32" i="8"/>
  <c r="H35" i="8" s="1"/>
  <c r="H46" i="5"/>
  <c r="H46" i="4"/>
  <c r="H46" i="9"/>
  <c r="E46" i="5"/>
  <c r="H32" i="11"/>
  <c r="H39" i="11" s="1"/>
  <c r="L32" i="11"/>
  <c r="L46" i="11"/>
  <c r="M34" i="13"/>
  <c r="M49" i="13" s="1"/>
  <c r="J32" i="12"/>
  <c r="J39" i="12" s="1"/>
  <c r="J46" i="11"/>
  <c r="D32" i="10"/>
  <c r="D35" i="10" s="1"/>
  <c r="K46" i="8"/>
  <c r="G46" i="4"/>
  <c r="M17" i="4"/>
  <c r="M34" i="11"/>
  <c r="M49" i="11" s="1"/>
  <c r="M34" i="12"/>
  <c r="M49" i="12" s="1"/>
  <c r="M36" i="12" s="1"/>
  <c r="J46" i="12"/>
  <c r="F46" i="12"/>
  <c r="F32" i="11"/>
  <c r="F43" i="11" s="1"/>
  <c r="D46" i="1"/>
  <c r="M38" i="2"/>
  <c r="M50" i="2" s="1"/>
  <c r="M30" i="2"/>
  <c r="M21" i="2"/>
  <c r="M21" i="13"/>
  <c r="G32" i="13"/>
  <c r="G43" i="13" s="1"/>
  <c r="H46" i="12"/>
  <c r="I32" i="12"/>
  <c r="I35" i="12" s="1"/>
  <c r="G32" i="12"/>
  <c r="G43" i="12" s="1"/>
  <c r="M17" i="12"/>
  <c r="N30" i="11"/>
  <c r="M17" i="11"/>
  <c r="L32" i="10"/>
  <c r="L39" i="10" s="1"/>
  <c r="G46" i="10"/>
  <c r="F46" i="10"/>
  <c r="M30" i="13"/>
  <c r="M21" i="11"/>
  <c r="M42" i="9"/>
  <c r="M51" i="9" s="1"/>
  <c r="L46" i="9"/>
  <c r="K32" i="9"/>
  <c r="K43" i="9" s="1"/>
  <c r="M30" i="9"/>
  <c r="M17" i="9"/>
  <c r="E46" i="9"/>
  <c r="G46" i="13"/>
  <c r="E46" i="7"/>
  <c r="L46" i="1"/>
  <c r="M34" i="2"/>
  <c r="M49" i="2" s="1"/>
  <c r="M17" i="2"/>
  <c r="H32" i="13"/>
  <c r="H39" i="13" s="1"/>
  <c r="H46" i="13"/>
  <c r="M21" i="10"/>
  <c r="M38" i="10"/>
  <c r="M50" i="10" s="1"/>
  <c r="L32" i="1"/>
  <c r="L43" i="1" s="1"/>
  <c r="G32" i="7"/>
  <c r="G39" i="7" s="1"/>
  <c r="G46" i="7"/>
  <c r="H32" i="7"/>
  <c r="H39" i="7" s="1"/>
  <c r="L32" i="7"/>
  <c r="L43" i="7" s="1"/>
  <c r="L32" i="5"/>
  <c r="L43" i="5" s="1"/>
  <c r="M38" i="6"/>
  <c r="M50" i="6" s="1"/>
  <c r="H46" i="7"/>
  <c r="D32" i="9"/>
  <c r="D39" i="9" s="1"/>
  <c r="H46" i="6"/>
  <c r="M42" i="5"/>
  <c r="M51" i="5" s="1"/>
  <c r="M38" i="13"/>
  <c r="M50" i="13" s="1"/>
  <c r="F32" i="12"/>
  <c r="F35" i="12" s="1"/>
  <c r="K32" i="11"/>
  <c r="K43" i="11" s="1"/>
  <c r="M34" i="8"/>
  <c r="M49" i="8" s="1"/>
  <c r="J30" i="3"/>
  <c r="M17" i="8"/>
  <c r="F30" i="3"/>
  <c r="D46" i="8"/>
  <c r="M30" i="7"/>
  <c r="L46" i="7"/>
  <c r="D46" i="7"/>
  <c r="N17" i="7"/>
  <c r="L32" i="6"/>
  <c r="M21" i="6"/>
  <c r="M46" i="6" s="1"/>
  <c r="N30" i="6"/>
  <c r="M42" i="6"/>
  <c r="M51" i="6" s="1"/>
  <c r="K44" i="6"/>
  <c r="K36" i="6"/>
  <c r="M34" i="6"/>
  <c r="M49" i="6" s="1"/>
  <c r="H35" i="6"/>
  <c r="N17" i="6"/>
  <c r="F46" i="6"/>
  <c r="E32" i="6"/>
  <c r="M34" i="5"/>
  <c r="M49" i="5" s="1"/>
  <c r="M30" i="5"/>
  <c r="M17" i="5"/>
  <c r="F36" i="5"/>
  <c r="M32" i="4"/>
  <c r="M35" i="4" s="1"/>
  <c r="K40" i="4"/>
  <c r="H32" i="4"/>
  <c r="H43" i="4" s="1"/>
  <c r="H17" i="3"/>
  <c r="H34" i="3"/>
  <c r="H49" i="3" s="1"/>
  <c r="E46" i="2"/>
  <c r="J46" i="2"/>
  <c r="E32" i="1"/>
  <c r="E35" i="1" s="1"/>
  <c r="L40" i="7"/>
  <c r="L36" i="7"/>
  <c r="D36" i="7"/>
  <c r="K36" i="7"/>
  <c r="K44" i="7"/>
  <c r="G44" i="7"/>
  <c r="G40" i="7"/>
  <c r="G36" i="7"/>
  <c r="J40" i="7"/>
  <c r="F44" i="7"/>
  <c r="I44" i="7"/>
  <c r="E36" i="7"/>
  <c r="D46" i="4"/>
  <c r="K46" i="4"/>
  <c r="G43" i="4"/>
  <c r="G39" i="4"/>
  <c r="G35" i="4"/>
  <c r="J44" i="4"/>
  <c r="J40" i="4"/>
  <c r="J36" i="4"/>
  <c r="L40" i="4"/>
  <c r="L36" i="4"/>
  <c r="D36" i="4"/>
  <c r="F44" i="4"/>
  <c r="F40" i="4"/>
  <c r="H36" i="4"/>
  <c r="H40" i="4"/>
  <c r="K17" i="3"/>
  <c r="K46" i="5"/>
  <c r="G32" i="5"/>
  <c r="G43" i="5" s="1"/>
  <c r="I36" i="5"/>
  <c r="I40" i="5"/>
  <c r="E44" i="5"/>
  <c r="E40" i="5"/>
  <c r="L40" i="5"/>
  <c r="L44" i="5"/>
  <c r="H40" i="5"/>
  <c r="H44" i="5"/>
  <c r="H36" i="5"/>
  <c r="D40" i="5"/>
  <c r="D44" i="5"/>
  <c r="D36" i="5"/>
  <c r="K36" i="5"/>
  <c r="K40" i="5"/>
  <c r="G36" i="5"/>
  <c r="J40" i="5"/>
  <c r="J44" i="5"/>
  <c r="J36" i="5"/>
  <c r="K32" i="5"/>
  <c r="K35" i="5" s="1"/>
  <c r="G46" i="5"/>
  <c r="K34" i="3"/>
  <c r="K49" i="3" s="1"/>
  <c r="G17" i="3"/>
  <c r="K46" i="6"/>
  <c r="L46" i="6"/>
  <c r="H44" i="6"/>
  <c r="G43" i="6"/>
  <c r="G35" i="6"/>
  <c r="G39" i="6"/>
  <c r="K32" i="6"/>
  <c r="K39" i="6" s="1"/>
  <c r="G46" i="6"/>
  <c r="H43" i="6"/>
  <c r="F40" i="6"/>
  <c r="F36" i="6"/>
  <c r="I44" i="6"/>
  <c r="I36" i="6"/>
  <c r="E40" i="6"/>
  <c r="E36" i="6"/>
  <c r="L40" i="6"/>
  <c r="G40" i="6"/>
  <c r="G36" i="6"/>
  <c r="K44" i="8"/>
  <c r="K40" i="8"/>
  <c r="G40" i="8"/>
  <c r="G44" i="8"/>
  <c r="J40" i="8"/>
  <c r="J36" i="8"/>
  <c r="F36" i="8"/>
  <c r="F44" i="8"/>
  <c r="F40" i="8"/>
  <c r="I44" i="8"/>
  <c r="E36" i="8"/>
  <c r="E44" i="8"/>
  <c r="H36" i="8"/>
  <c r="D36" i="8"/>
  <c r="K32" i="10"/>
  <c r="K39" i="10" s="1"/>
  <c r="F35" i="11"/>
  <c r="K32" i="12"/>
  <c r="K43" i="12" s="1"/>
  <c r="J44" i="12"/>
  <c r="L32" i="13"/>
  <c r="L43" i="13" s="1"/>
  <c r="I40" i="13"/>
  <c r="H40" i="13"/>
  <c r="E40" i="13"/>
  <c r="D13" i="3"/>
  <c r="J36" i="7" l="1"/>
  <c r="I40" i="7"/>
  <c r="H40" i="7"/>
  <c r="H36" i="7"/>
  <c r="F40" i="7"/>
  <c r="F36" i="7"/>
  <c r="E40" i="7"/>
  <c r="D40" i="7"/>
  <c r="D35" i="7"/>
  <c r="L40" i="8"/>
  <c r="L36" i="8"/>
  <c r="I40" i="8"/>
  <c r="I36" i="8"/>
  <c r="M36" i="8"/>
  <c r="H40" i="8"/>
  <c r="H39" i="8"/>
  <c r="H43" i="8"/>
  <c r="G36" i="8"/>
  <c r="E40" i="8"/>
  <c r="D40" i="8"/>
  <c r="H35" i="13"/>
  <c r="M46" i="5"/>
  <c r="L35" i="7"/>
  <c r="G43" i="7"/>
  <c r="D32" i="1"/>
  <c r="D43" i="1" s="1"/>
  <c r="F32" i="2"/>
  <c r="F43" i="2" s="1"/>
  <c r="N21" i="12"/>
  <c r="F34" i="3"/>
  <c r="F49" i="3" s="1"/>
  <c r="K32" i="13"/>
  <c r="K43" i="13" s="1"/>
  <c r="F43" i="12"/>
  <c r="E43" i="1"/>
  <c r="M44" i="6"/>
  <c r="I39" i="12"/>
  <c r="F39" i="12"/>
  <c r="H35" i="4"/>
  <c r="E39" i="9"/>
  <c r="L46" i="13"/>
  <c r="J32" i="9"/>
  <c r="N17" i="9"/>
  <c r="M43" i="4"/>
  <c r="I46" i="1"/>
  <c r="L46" i="5"/>
  <c r="F40" i="13"/>
  <c r="K35" i="6"/>
  <c r="M46" i="7"/>
  <c r="K35" i="11"/>
  <c r="G35" i="7"/>
  <c r="D35" i="8"/>
  <c r="D39" i="7"/>
  <c r="E35" i="9"/>
  <c r="H44" i="11"/>
  <c r="D44" i="11"/>
  <c r="L44" i="10"/>
  <c r="H44" i="10"/>
  <c r="D44" i="10"/>
  <c r="H32" i="10"/>
  <c r="H39" i="10" s="1"/>
  <c r="J32" i="10"/>
  <c r="J35" i="10" s="1"/>
  <c r="F32" i="10"/>
  <c r="N21" i="10"/>
  <c r="I46" i="10"/>
  <c r="F32" i="6"/>
  <c r="N34" i="5"/>
  <c r="N49" i="5" s="1"/>
  <c r="J43" i="6"/>
  <c r="M32" i="8"/>
  <c r="M39" i="8" s="1"/>
  <c r="E44" i="1"/>
  <c r="M17" i="1"/>
  <c r="F40" i="2"/>
  <c r="J32" i="2"/>
  <c r="J43" i="2" s="1"/>
  <c r="I32" i="13"/>
  <c r="I43" i="13" s="1"/>
  <c r="E32" i="13"/>
  <c r="E43" i="13" s="1"/>
  <c r="M34" i="1"/>
  <c r="M50" i="1" s="1"/>
  <c r="I44" i="9"/>
  <c r="H32" i="5"/>
  <c r="H39" i="5" s="1"/>
  <c r="D32" i="5"/>
  <c r="D39" i="5" s="1"/>
  <c r="J39" i="6"/>
  <c r="K39" i="5"/>
  <c r="K39" i="11"/>
  <c r="L39" i="7"/>
  <c r="K43" i="6"/>
  <c r="K35" i="13"/>
  <c r="F39" i="11"/>
  <c r="H43" i="1"/>
  <c r="D39" i="8"/>
  <c r="D32" i="2"/>
  <c r="D39" i="2" s="1"/>
  <c r="N30" i="2"/>
  <c r="L46" i="2"/>
  <c r="G46" i="2"/>
  <c r="F46" i="2"/>
  <c r="I44" i="10"/>
  <c r="E44" i="10"/>
  <c r="F46" i="8"/>
  <c r="K46" i="7"/>
  <c r="E39" i="6"/>
  <c r="N17" i="1"/>
  <c r="N20" i="3"/>
  <c r="K46" i="10"/>
  <c r="I46" i="2"/>
  <c r="G40" i="13"/>
  <c r="J32" i="13"/>
  <c r="J35" i="13" s="1"/>
  <c r="F32" i="13"/>
  <c r="F39" i="13" s="1"/>
  <c r="K32" i="8"/>
  <c r="K39" i="8" s="1"/>
  <c r="N34" i="6"/>
  <c r="N49" i="6" s="1"/>
  <c r="M46" i="8"/>
  <c r="I32" i="1"/>
  <c r="E46" i="1"/>
  <c r="F44" i="11"/>
  <c r="D46" i="10"/>
  <c r="E35" i="6"/>
  <c r="E43" i="6"/>
  <c r="I36" i="11"/>
  <c r="I40" i="11"/>
  <c r="I32" i="11"/>
  <c r="I43" i="11" s="1"/>
  <c r="J39" i="10"/>
  <c r="G39" i="5"/>
  <c r="L43" i="6"/>
  <c r="L39" i="6"/>
  <c r="F44" i="2"/>
  <c r="F36" i="2"/>
  <c r="K32" i="2"/>
  <c r="K39" i="2" s="1"/>
  <c r="K46" i="2"/>
  <c r="J35" i="2"/>
  <c r="N30" i="8"/>
  <c r="J32" i="8"/>
  <c r="J46" i="8"/>
  <c r="F32" i="8"/>
  <c r="N38" i="8"/>
  <c r="N50" i="8" s="1"/>
  <c r="N21" i="8"/>
  <c r="I46" i="8"/>
  <c r="I32" i="8"/>
  <c r="I43" i="8" s="1"/>
  <c r="E32" i="8"/>
  <c r="E39" i="8" s="1"/>
  <c r="N30" i="7"/>
  <c r="K32" i="7"/>
  <c r="K39" i="7" s="1"/>
  <c r="F32" i="7"/>
  <c r="F46" i="7"/>
  <c r="N38" i="7"/>
  <c r="N50" i="7" s="1"/>
  <c r="N21" i="7"/>
  <c r="I46" i="7"/>
  <c r="I32" i="7"/>
  <c r="E32" i="7"/>
  <c r="E43" i="7" s="1"/>
  <c r="N42" i="6"/>
  <c r="N51" i="6" s="1"/>
  <c r="L35" i="6"/>
  <c r="D32" i="6"/>
  <c r="D46" i="6"/>
  <c r="E32" i="10"/>
  <c r="E43" i="10" s="1"/>
  <c r="E46" i="10"/>
  <c r="L32" i="8"/>
  <c r="L43" i="8" s="1"/>
  <c r="J32" i="5"/>
  <c r="J43" i="5" s="1"/>
  <c r="N42" i="5"/>
  <c r="N51" i="5" s="1"/>
  <c r="N30" i="5"/>
  <c r="E32" i="5"/>
  <c r="E35" i="5" s="1"/>
  <c r="L32" i="4"/>
  <c r="L43" i="4" s="1"/>
  <c r="L46" i="4"/>
  <c r="E32" i="4"/>
  <c r="E43" i="4" s="1"/>
  <c r="E46" i="4"/>
  <c r="N42" i="4"/>
  <c r="N51" i="4" s="1"/>
  <c r="N40" i="4" s="1"/>
  <c r="I32" i="4"/>
  <c r="I43" i="4" s="1"/>
  <c r="I32" i="6"/>
  <c r="I35" i="6" s="1"/>
  <c r="N15" i="3"/>
  <c r="F17" i="3"/>
  <c r="F46" i="3" s="1"/>
  <c r="J17" i="3"/>
  <c r="J34" i="3"/>
  <c r="J49" i="3" s="1"/>
  <c r="J36" i="3" s="1"/>
  <c r="N16" i="3"/>
  <c r="E34" i="3"/>
  <c r="E49" i="3" s="1"/>
  <c r="E17" i="3"/>
  <c r="I34" i="3"/>
  <c r="I49" i="3" s="1"/>
  <c r="I44" i="3" s="1"/>
  <c r="I17" i="3"/>
  <c r="D38" i="3"/>
  <c r="D50" i="3" s="1"/>
  <c r="D21" i="3"/>
  <c r="G21" i="3"/>
  <c r="G46" i="3" s="1"/>
  <c r="G38" i="3"/>
  <c r="G50" i="3" s="1"/>
  <c r="H42" i="3"/>
  <c r="H51" i="3" s="1"/>
  <c r="H44" i="3" s="1"/>
  <c r="N23" i="3"/>
  <c r="H30" i="3"/>
  <c r="H32" i="3" s="1"/>
  <c r="H35" i="3" s="1"/>
  <c r="F32" i="4"/>
  <c r="F35" i="4" s="1"/>
  <c r="F46" i="5"/>
  <c r="G32" i="8"/>
  <c r="G39" i="8" s="1"/>
  <c r="G46" i="8"/>
  <c r="F39" i="9"/>
  <c r="F46" i="9"/>
  <c r="J46" i="9"/>
  <c r="M23" i="3"/>
  <c r="M42" i="3" s="1"/>
  <c r="M51" i="3" s="1"/>
  <c r="M42" i="1"/>
  <c r="M52" i="1" s="1"/>
  <c r="M30" i="1"/>
  <c r="J43" i="7"/>
  <c r="J39" i="7"/>
  <c r="J35" i="7"/>
  <c r="G43" i="10"/>
  <c r="G39" i="10"/>
  <c r="G35" i="10"/>
  <c r="G32" i="1"/>
  <c r="G43" i="1" s="1"/>
  <c r="F32" i="1"/>
  <c r="F46" i="1"/>
  <c r="I32" i="9"/>
  <c r="I39" i="9" s="1"/>
  <c r="I46" i="9"/>
  <c r="I32" i="10"/>
  <c r="I35" i="10" s="1"/>
  <c r="L43" i="9"/>
  <c r="N30" i="13"/>
  <c r="L32" i="12"/>
  <c r="L43" i="12" s="1"/>
  <c r="D32" i="12"/>
  <c r="J39" i="4"/>
  <c r="J43" i="4"/>
  <c r="J35" i="4"/>
  <c r="I46" i="5"/>
  <c r="I32" i="5"/>
  <c r="G35" i="5"/>
  <c r="M32" i="7"/>
  <c r="M35" i="7" s="1"/>
  <c r="L46" i="8"/>
  <c r="J32" i="1"/>
  <c r="J35" i="1" s="1"/>
  <c r="H46" i="10"/>
  <c r="M32" i="10"/>
  <c r="M43" i="10" s="1"/>
  <c r="L44" i="1"/>
  <c r="H44" i="1"/>
  <c r="D44" i="1"/>
  <c r="G40" i="2"/>
  <c r="F44" i="12"/>
  <c r="N34" i="8"/>
  <c r="N49" i="8" s="1"/>
  <c r="N34" i="7"/>
  <c r="N49" i="7" s="1"/>
  <c r="N21" i="6"/>
  <c r="N32" i="6" s="1"/>
  <c r="N35" i="6" s="1"/>
  <c r="F32" i="5"/>
  <c r="F43" i="5" s="1"/>
  <c r="N38" i="5"/>
  <c r="N50" i="5" s="1"/>
  <c r="N36" i="5" s="1"/>
  <c r="M44" i="9"/>
  <c r="D44" i="12"/>
  <c r="E46" i="8"/>
  <c r="N42" i="8"/>
  <c r="N51" i="8" s="1"/>
  <c r="D46" i="5"/>
  <c r="K32" i="4"/>
  <c r="N30" i="4"/>
  <c r="J46" i="3"/>
  <c r="M44" i="5"/>
  <c r="I44" i="1"/>
  <c r="G44" i="12"/>
  <c r="K44" i="9"/>
  <c r="N42" i="7"/>
  <c r="N51" i="7" s="1"/>
  <c r="K43" i="5"/>
  <c r="D35" i="5"/>
  <c r="H35" i="1"/>
  <c r="M32" i="6"/>
  <c r="M39" i="6" s="1"/>
  <c r="H43" i="7"/>
  <c r="L43" i="11"/>
  <c r="L35" i="11"/>
  <c r="G35" i="1"/>
  <c r="L35" i="5"/>
  <c r="L39" i="5"/>
  <c r="H39" i="4"/>
  <c r="M32" i="5"/>
  <c r="H35" i="7"/>
  <c r="M39" i="4"/>
  <c r="I39" i="8"/>
  <c r="M46" i="4"/>
  <c r="K44" i="1"/>
  <c r="G44" i="1"/>
  <c r="K46" i="1"/>
  <c r="G46" i="1"/>
  <c r="H46" i="2"/>
  <c r="E44" i="13"/>
  <c r="L44" i="12"/>
  <c r="I44" i="12"/>
  <c r="J44" i="11"/>
  <c r="G44" i="11"/>
  <c r="G44" i="10"/>
  <c r="H44" i="9"/>
  <c r="D44" i="9"/>
  <c r="N17" i="5"/>
  <c r="D32" i="4"/>
  <c r="D43" i="4" s="1"/>
  <c r="K46" i="9"/>
  <c r="N38" i="6"/>
  <c r="N50" i="6" s="1"/>
  <c r="M44" i="4"/>
  <c r="M40" i="8"/>
  <c r="J44" i="1"/>
  <c r="F44" i="1"/>
  <c r="D40" i="2"/>
  <c r="K44" i="12"/>
  <c r="I44" i="11"/>
  <c r="J44" i="10"/>
  <c r="F44" i="10"/>
  <c r="M46" i="13"/>
  <c r="M44" i="7"/>
  <c r="D40" i="13"/>
  <c r="E44" i="11"/>
  <c r="J44" i="9"/>
  <c r="F44" i="9"/>
  <c r="K30" i="3"/>
  <c r="K46" i="3" s="1"/>
  <c r="M44" i="8"/>
  <c r="L40" i="9"/>
  <c r="N30" i="9"/>
  <c r="N46" i="9" s="1"/>
  <c r="L39" i="9"/>
  <c r="L36" i="9"/>
  <c r="N26" i="3"/>
  <c r="K40" i="9"/>
  <c r="K32" i="3"/>
  <c r="K39" i="3" s="1"/>
  <c r="K36" i="9"/>
  <c r="K39" i="9"/>
  <c r="K35" i="9"/>
  <c r="J43" i="9"/>
  <c r="J40" i="9"/>
  <c r="J36" i="9"/>
  <c r="I40" i="9"/>
  <c r="I36" i="9"/>
  <c r="M46" i="9"/>
  <c r="H43" i="9"/>
  <c r="H39" i="9"/>
  <c r="H40" i="9"/>
  <c r="H36" i="9"/>
  <c r="G43" i="9"/>
  <c r="G36" i="9"/>
  <c r="G44" i="9"/>
  <c r="G40" i="9"/>
  <c r="G35" i="9"/>
  <c r="F35" i="9"/>
  <c r="F40" i="9"/>
  <c r="N38" i="9"/>
  <c r="N50" i="9" s="1"/>
  <c r="F36" i="9"/>
  <c r="N34" i="9"/>
  <c r="N49" i="9" s="1"/>
  <c r="E40" i="9"/>
  <c r="E36" i="9"/>
  <c r="E44" i="9"/>
  <c r="N42" i="9"/>
  <c r="N51" i="9" s="1"/>
  <c r="D40" i="9"/>
  <c r="D36" i="9"/>
  <c r="D35" i="9"/>
  <c r="D43" i="9"/>
  <c r="L40" i="10"/>
  <c r="L36" i="10"/>
  <c r="L43" i="10"/>
  <c r="L46" i="10"/>
  <c r="L35" i="10"/>
  <c r="K40" i="10"/>
  <c r="K44" i="10"/>
  <c r="K36" i="10"/>
  <c r="K43" i="10"/>
  <c r="K35" i="10"/>
  <c r="J40" i="10"/>
  <c r="J36" i="10"/>
  <c r="M46" i="10"/>
  <c r="J46" i="10"/>
  <c r="I43" i="10"/>
  <c r="I40" i="10"/>
  <c r="I36" i="10"/>
  <c r="M44" i="10"/>
  <c r="H40" i="10"/>
  <c r="H35" i="10"/>
  <c r="H43" i="10"/>
  <c r="H36" i="10"/>
  <c r="G40" i="10"/>
  <c r="G36" i="10"/>
  <c r="F40" i="10"/>
  <c r="F36" i="10"/>
  <c r="N34" i="10"/>
  <c r="N49" i="10" s="1"/>
  <c r="F43" i="10"/>
  <c r="E42" i="3"/>
  <c r="E51" i="3" s="1"/>
  <c r="E40" i="10"/>
  <c r="E39" i="10"/>
  <c r="N38" i="10"/>
  <c r="N50" i="10" s="1"/>
  <c r="E36" i="10"/>
  <c r="E35" i="10"/>
  <c r="N30" i="10"/>
  <c r="N46" i="10" s="1"/>
  <c r="N42" i="10"/>
  <c r="N51" i="10" s="1"/>
  <c r="D40" i="10"/>
  <c r="D36" i="10"/>
  <c r="L44" i="11"/>
  <c r="L40" i="11"/>
  <c r="L36" i="11"/>
  <c r="L39" i="11"/>
  <c r="K40" i="11"/>
  <c r="K44" i="11"/>
  <c r="K46" i="11"/>
  <c r="K36" i="11"/>
  <c r="J43" i="11"/>
  <c r="J40" i="11"/>
  <c r="J36" i="11"/>
  <c r="M46" i="11"/>
  <c r="J35" i="11"/>
  <c r="I35" i="11"/>
  <c r="I46" i="11"/>
  <c r="M36" i="11"/>
  <c r="I39" i="11"/>
  <c r="M44" i="11"/>
  <c r="H46" i="11"/>
  <c r="H40" i="11"/>
  <c r="H43" i="11"/>
  <c r="H36" i="11"/>
  <c r="H35" i="11"/>
  <c r="G40" i="11"/>
  <c r="G32" i="11"/>
  <c r="G43" i="11" s="1"/>
  <c r="G46" i="11"/>
  <c r="G36" i="11"/>
  <c r="F40" i="11"/>
  <c r="F36" i="11"/>
  <c r="E46" i="11"/>
  <c r="E40" i="11"/>
  <c r="E36" i="11"/>
  <c r="E32" i="11"/>
  <c r="E43" i="11" s="1"/>
  <c r="N42" i="11"/>
  <c r="N51" i="11" s="1"/>
  <c r="D40" i="11"/>
  <c r="D46" i="11"/>
  <c r="N38" i="11"/>
  <c r="N50" i="11" s="1"/>
  <c r="D36" i="11"/>
  <c r="N34" i="11"/>
  <c r="N49" i="11" s="1"/>
  <c r="L36" i="12"/>
  <c r="K39" i="12"/>
  <c r="K35" i="12"/>
  <c r="K40" i="12"/>
  <c r="L40" i="12"/>
  <c r="L39" i="12"/>
  <c r="L35" i="12"/>
  <c r="K36" i="12"/>
  <c r="M46" i="12"/>
  <c r="J32" i="3"/>
  <c r="J43" i="3" s="1"/>
  <c r="J40" i="12"/>
  <c r="J35" i="12"/>
  <c r="J36" i="12"/>
  <c r="J43" i="12"/>
  <c r="M32" i="12"/>
  <c r="M43" i="12" s="1"/>
  <c r="I43" i="12"/>
  <c r="I40" i="12"/>
  <c r="I36" i="12"/>
  <c r="I46" i="12"/>
  <c r="M44" i="12"/>
  <c r="H44" i="12"/>
  <c r="H40" i="12"/>
  <c r="H36" i="12"/>
  <c r="H32" i="12"/>
  <c r="H39" i="12" s="1"/>
  <c r="G40" i="12"/>
  <c r="G36" i="12"/>
  <c r="G39" i="12"/>
  <c r="G35" i="12"/>
  <c r="F40" i="12"/>
  <c r="N38" i="12"/>
  <c r="N50" i="12" s="1"/>
  <c r="F36" i="12"/>
  <c r="N30" i="12"/>
  <c r="N32" i="12" s="1"/>
  <c r="N43" i="12" s="1"/>
  <c r="E32" i="12"/>
  <c r="E43" i="12" s="1"/>
  <c r="E44" i="12"/>
  <c r="E40" i="12"/>
  <c r="E46" i="12"/>
  <c r="E36" i="12"/>
  <c r="N34" i="12"/>
  <c r="N49" i="12" s="1"/>
  <c r="N42" i="12"/>
  <c r="N51" i="12" s="1"/>
  <c r="D40" i="12"/>
  <c r="D36" i="12"/>
  <c r="K40" i="13"/>
  <c r="L40" i="13"/>
  <c r="N21" i="2"/>
  <c r="L44" i="13"/>
  <c r="L36" i="13"/>
  <c r="M32" i="13"/>
  <c r="M43" i="13" s="1"/>
  <c r="K44" i="13"/>
  <c r="K36" i="13"/>
  <c r="J40" i="13"/>
  <c r="J44" i="13"/>
  <c r="J36" i="13"/>
  <c r="I46" i="13"/>
  <c r="I36" i="13"/>
  <c r="I44" i="13"/>
  <c r="H44" i="13"/>
  <c r="H36" i="13"/>
  <c r="G44" i="13"/>
  <c r="G36" i="13"/>
  <c r="N38" i="13"/>
  <c r="N50" i="13" s="1"/>
  <c r="F36" i="13"/>
  <c r="F44" i="13"/>
  <c r="E36" i="13"/>
  <c r="D46" i="13"/>
  <c r="N21" i="4"/>
  <c r="D39" i="4"/>
  <c r="N36" i="4"/>
  <c r="N44" i="4"/>
  <c r="D39" i="10"/>
  <c r="D43" i="10"/>
  <c r="D32" i="11"/>
  <c r="N21" i="11"/>
  <c r="N21" i="13"/>
  <c r="D35" i="12"/>
  <c r="D44" i="13"/>
  <c r="D36" i="13"/>
  <c r="L39" i="13"/>
  <c r="L35" i="13"/>
  <c r="K39" i="13"/>
  <c r="J46" i="13"/>
  <c r="J43" i="13"/>
  <c r="I39" i="13"/>
  <c r="M36" i="13"/>
  <c r="M40" i="13"/>
  <c r="M44" i="13"/>
  <c r="H43" i="13"/>
  <c r="N17" i="13"/>
  <c r="G39" i="13"/>
  <c r="G35" i="13"/>
  <c r="F46" i="13"/>
  <c r="F43" i="13"/>
  <c r="F35" i="13"/>
  <c r="E39" i="13"/>
  <c r="E35" i="13"/>
  <c r="N42" i="13"/>
  <c r="N51" i="13" s="1"/>
  <c r="D32" i="13"/>
  <c r="N34" i="13"/>
  <c r="N49" i="13" s="1"/>
  <c r="N17" i="2"/>
  <c r="L40" i="2"/>
  <c r="L44" i="2"/>
  <c r="L36" i="2"/>
  <c r="L21" i="3"/>
  <c r="L32" i="2"/>
  <c r="L39" i="2" s="1"/>
  <c r="K40" i="2"/>
  <c r="K44" i="2"/>
  <c r="K36" i="2"/>
  <c r="J44" i="2"/>
  <c r="J40" i="2"/>
  <c r="J36" i="2"/>
  <c r="I44" i="2"/>
  <c r="I40" i="2"/>
  <c r="I36" i="2"/>
  <c r="E38" i="3"/>
  <c r="E50" i="3" s="1"/>
  <c r="N19" i="3"/>
  <c r="E39" i="2"/>
  <c r="E21" i="3"/>
  <c r="E43" i="2"/>
  <c r="D46" i="2"/>
  <c r="H36" i="2"/>
  <c r="H44" i="2"/>
  <c r="H40" i="2"/>
  <c r="H32" i="2"/>
  <c r="G36" i="2"/>
  <c r="G32" i="2"/>
  <c r="G35" i="2" s="1"/>
  <c r="G44" i="2"/>
  <c r="E40" i="2"/>
  <c r="E36" i="2"/>
  <c r="E44" i="2"/>
  <c r="N38" i="2"/>
  <c r="N50" i="2" s="1"/>
  <c r="D36" i="2"/>
  <c r="D44" i="2"/>
  <c r="L30" i="3"/>
  <c r="M46" i="2"/>
  <c r="K35" i="2"/>
  <c r="J39" i="2"/>
  <c r="M32" i="2"/>
  <c r="M35" i="2" s="1"/>
  <c r="I32" i="2"/>
  <c r="I39" i="2" s="1"/>
  <c r="I30" i="3"/>
  <c r="I32" i="3" s="1"/>
  <c r="F39" i="2"/>
  <c r="G32" i="3"/>
  <c r="G35" i="3" s="1"/>
  <c r="G34" i="3"/>
  <c r="G49" i="3" s="1"/>
  <c r="F35" i="2"/>
  <c r="F32" i="3"/>
  <c r="F35" i="3" s="1"/>
  <c r="D42" i="3"/>
  <c r="D51" i="3" s="1"/>
  <c r="D44" i="3" s="1"/>
  <c r="D30" i="3"/>
  <c r="D46" i="3" s="1"/>
  <c r="D35" i="2"/>
  <c r="D43" i="2"/>
  <c r="N34" i="2"/>
  <c r="N49" i="2" s="1"/>
  <c r="N12" i="3"/>
  <c r="N13" i="3" s="1"/>
  <c r="L39" i="1"/>
  <c r="L40" i="1"/>
  <c r="L35" i="1"/>
  <c r="L36" i="1"/>
  <c r="K32" i="1"/>
  <c r="K43" i="1" s="1"/>
  <c r="K40" i="1"/>
  <c r="K38" i="3"/>
  <c r="K50" i="3" s="1"/>
  <c r="K40" i="3" s="1"/>
  <c r="K36" i="1"/>
  <c r="J39" i="1"/>
  <c r="J43" i="1"/>
  <c r="J46" i="1"/>
  <c r="J40" i="1"/>
  <c r="J36" i="1"/>
  <c r="N21" i="1"/>
  <c r="M16" i="3"/>
  <c r="M44" i="1"/>
  <c r="I43" i="1"/>
  <c r="I39" i="1"/>
  <c r="I40" i="1"/>
  <c r="I36" i="1"/>
  <c r="M21" i="1"/>
  <c r="M32" i="1" s="1"/>
  <c r="I35" i="1"/>
  <c r="H40" i="1"/>
  <c r="H36" i="1"/>
  <c r="N30" i="1"/>
  <c r="G40" i="1"/>
  <c r="G36" i="1"/>
  <c r="G39" i="1"/>
  <c r="N28" i="3"/>
  <c r="N24" i="3"/>
  <c r="F40" i="1"/>
  <c r="F36" i="1"/>
  <c r="F43" i="1"/>
  <c r="N29" i="3"/>
  <c r="N27" i="3"/>
  <c r="N25" i="3"/>
  <c r="E30" i="3"/>
  <c r="E40" i="1"/>
  <c r="E36" i="1"/>
  <c r="N42" i="1"/>
  <c r="N52" i="1" s="1"/>
  <c r="D40" i="1"/>
  <c r="N38" i="1"/>
  <c r="N51" i="1" s="1"/>
  <c r="D36" i="1"/>
  <c r="L40" i="3"/>
  <c r="L44" i="3"/>
  <c r="L36" i="3"/>
  <c r="D39" i="1"/>
  <c r="N34" i="1"/>
  <c r="N50" i="1" s="1"/>
  <c r="M15" i="3"/>
  <c r="F36" i="3"/>
  <c r="F40" i="3"/>
  <c r="F44" i="3"/>
  <c r="E39" i="1"/>
  <c r="M13" i="3"/>
  <c r="M12" i="3"/>
  <c r="D35" i="1"/>
  <c r="M40" i="4"/>
  <c r="M36" i="4"/>
  <c r="M40" i="5"/>
  <c r="M36" i="5"/>
  <c r="M40" i="6"/>
  <c r="M36" i="6"/>
  <c r="M36" i="7"/>
  <c r="M40" i="7"/>
  <c r="M32" i="9"/>
  <c r="M39" i="9" s="1"/>
  <c r="M40" i="9"/>
  <c r="M36" i="9"/>
  <c r="M40" i="10"/>
  <c r="M36" i="10"/>
  <c r="M40" i="11"/>
  <c r="M40" i="12"/>
  <c r="M35" i="6"/>
  <c r="M43" i="6"/>
  <c r="M32" i="11"/>
  <c r="M39" i="11" s="1"/>
  <c r="M30" i="3"/>
  <c r="M40" i="1"/>
  <c r="M38" i="3"/>
  <c r="M50" i="3" s="1"/>
  <c r="M21" i="3"/>
  <c r="M36" i="1"/>
  <c r="M35" i="5"/>
  <c r="M43" i="5"/>
  <c r="M39" i="5"/>
  <c r="M51" i="2"/>
  <c r="M44" i="2" s="1"/>
  <c r="M43" i="7" l="1"/>
  <c r="M39" i="7"/>
  <c r="E39" i="7"/>
  <c r="J44" i="3"/>
  <c r="M43" i="8"/>
  <c r="N17" i="3"/>
  <c r="M35" i="8"/>
  <c r="H36" i="3"/>
  <c r="H40" i="3"/>
  <c r="G36" i="3"/>
  <c r="N38" i="3"/>
  <c r="N50" i="3" s="1"/>
  <c r="E44" i="3"/>
  <c r="N34" i="3"/>
  <c r="N49" i="3" s="1"/>
  <c r="N36" i="8"/>
  <c r="N44" i="5"/>
  <c r="D43" i="5"/>
  <c r="M39" i="10"/>
  <c r="I36" i="3"/>
  <c r="K43" i="3"/>
  <c r="J40" i="3"/>
  <c r="H46" i="3"/>
  <c r="D35" i="4"/>
  <c r="G35" i="8"/>
  <c r="I40" i="3"/>
  <c r="K35" i="3"/>
  <c r="I35" i="13"/>
  <c r="J43" i="10"/>
  <c r="G43" i="8"/>
  <c r="N44" i="8"/>
  <c r="H43" i="5"/>
  <c r="M35" i="10"/>
  <c r="K35" i="8"/>
  <c r="E43" i="8"/>
  <c r="E35" i="7"/>
  <c r="N46" i="7"/>
  <c r="H35" i="5"/>
  <c r="J35" i="9"/>
  <c r="J39" i="9"/>
  <c r="N46" i="4"/>
  <c r="I39" i="10"/>
  <c r="N40" i="6"/>
  <c r="K43" i="8"/>
  <c r="N32" i="7"/>
  <c r="N35" i="7" s="1"/>
  <c r="I39" i="4"/>
  <c r="F35" i="10"/>
  <c r="F39" i="10"/>
  <c r="I35" i="4"/>
  <c r="N32" i="8"/>
  <c r="N39" i="8" s="1"/>
  <c r="J39" i="13"/>
  <c r="F39" i="6"/>
  <c r="F35" i="6"/>
  <c r="F43" i="6"/>
  <c r="N40" i="5"/>
  <c r="I43" i="6"/>
  <c r="E35" i="8"/>
  <c r="K43" i="2"/>
  <c r="I39" i="6"/>
  <c r="N44" i="7"/>
  <c r="I35" i="8"/>
  <c r="N46" i="2"/>
  <c r="N43" i="6"/>
  <c r="K35" i="4"/>
  <c r="K39" i="4"/>
  <c r="K43" i="4"/>
  <c r="F39" i="5"/>
  <c r="F35" i="5"/>
  <c r="E43" i="5"/>
  <c r="F39" i="4"/>
  <c r="F43" i="4"/>
  <c r="E35" i="4"/>
  <c r="E39" i="4"/>
  <c r="E39" i="5"/>
  <c r="J35" i="5"/>
  <c r="J39" i="5"/>
  <c r="I43" i="7"/>
  <c r="I39" i="7"/>
  <c r="I35" i="7"/>
  <c r="K35" i="7"/>
  <c r="K43" i="7"/>
  <c r="N40" i="8"/>
  <c r="N46" i="8"/>
  <c r="N46" i="6"/>
  <c r="F35" i="1"/>
  <c r="F39" i="1"/>
  <c r="F43" i="7"/>
  <c r="F35" i="7"/>
  <c r="F43" i="8"/>
  <c r="F39" i="8"/>
  <c r="F35" i="8"/>
  <c r="N40" i="7"/>
  <c r="N36" i="7"/>
  <c r="N39" i="6"/>
  <c r="I43" i="5"/>
  <c r="I35" i="5"/>
  <c r="L35" i="4"/>
  <c r="L39" i="4"/>
  <c r="L35" i="8"/>
  <c r="L39" i="8"/>
  <c r="D43" i="6"/>
  <c r="D35" i="6"/>
  <c r="D39" i="6"/>
  <c r="F39" i="7"/>
  <c r="D43" i="12"/>
  <c r="D39" i="12"/>
  <c r="I43" i="9"/>
  <c r="I35" i="9"/>
  <c r="J39" i="8"/>
  <c r="J35" i="8"/>
  <c r="J43" i="8"/>
  <c r="I39" i="5"/>
  <c r="N32" i="4"/>
  <c r="N39" i="4" s="1"/>
  <c r="N32" i="9"/>
  <c r="N43" i="9" s="1"/>
  <c r="N32" i="5"/>
  <c r="N35" i="5" s="1"/>
  <c r="N46" i="5"/>
  <c r="N36" i="6"/>
  <c r="N44" i="6"/>
  <c r="M35" i="9"/>
  <c r="M43" i="9"/>
  <c r="N40" i="9"/>
  <c r="N44" i="9"/>
  <c r="N36" i="9"/>
  <c r="N40" i="10"/>
  <c r="N32" i="10"/>
  <c r="N43" i="10" s="1"/>
  <c r="N36" i="10"/>
  <c r="N44" i="10"/>
  <c r="M35" i="11"/>
  <c r="M43" i="11"/>
  <c r="G35" i="11"/>
  <c r="G39" i="11"/>
  <c r="E35" i="11"/>
  <c r="N44" i="11"/>
  <c r="E39" i="11"/>
  <c r="N40" i="11"/>
  <c r="N36" i="11"/>
  <c r="J39" i="3"/>
  <c r="J35" i="3"/>
  <c r="N46" i="12"/>
  <c r="M35" i="12"/>
  <c r="M39" i="12"/>
  <c r="H35" i="12"/>
  <c r="H43" i="12"/>
  <c r="N44" i="12"/>
  <c r="E39" i="12"/>
  <c r="E35" i="12"/>
  <c r="N36" i="12"/>
  <c r="N40" i="12"/>
  <c r="N35" i="12"/>
  <c r="N39" i="12"/>
  <c r="M39" i="13"/>
  <c r="L46" i="3"/>
  <c r="M35" i="13"/>
  <c r="E36" i="3"/>
  <c r="E40" i="3"/>
  <c r="N32" i="13"/>
  <c r="N43" i="13" s="1"/>
  <c r="D39" i="11"/>
  <c r="D43" i="11"/>
  <c r="D35" i="11"/>
  <c r="N32" i="11"/>
  <c r="N39" i="11" s="1"/>
  <c r="N46" i="11"/>
  <c r="N21" i="3"/>
  <c r="L32" i="3"/>
  <c r="L39" i="3" s="1"/>
  <c r="N46" i="13"/>
  <c r="H39" i="3"/>
  <c r="H43" i="3"/>
  <c r="G40" i="3"/>
  <c r="G44" i="3"/>
  <c r="N44" i="13"/>
  <c r="N36" i="13"/>
  <c r="D32" i="3"/>
  <c r="D43" i="3" s="1"/>
  <c r="D43" i="13"/>
  <c r="D39" i="13"/>
  <c r="D35" i="13"/>
  <c r="N40" i="13"/>
  <c r="N32" i="2"/>
  <c r="N43" i="2" s="1"/>
  <c r="L35" i="2"/>
  <c r="L43" i="2"/>
  <c r="K36" i="3"/>
  <c r="K44" i="3"/>
  <c r="E32" i="3"/>
  <c r="E43" i="3" s="1"/>
  <c r="G39" i="2"/>
  <c r="H39" i="2"/>
  <c r="H35" i="2"/>
  <c r="H43" i="2"/>
  <c r="G43" i="2"/>
  <c r="N36" i="2"/>
  <c r="M17" i="3"/>
  <c r="M46" i="3" s="1"/>
  <c r="M39" i="2"/>
  <c r="M43" i="2"/>
  <c r="I46" i="3"/>
  <c r="I43" i="2"/>
  <c r="I35" i="2"/>
  <c r="G39" i="3"/>
  <c r="G43" i="3"/>
  <c r="D36" i="3"/>
  <c r="D40" i="3"/>
  <c r="F39" i="3"/>
  <c r="F43" i="3"/>
  <c r="N40" i="2"/>
  <c r="N46" i="1"/>
  <c r="K35" i="1"/>
  <c r="K39" i="1"/>
  <c r="M34" i="3"/>
  <c r="M49" i="3" s="1"/>
  <c r="M36" i="3" s="1"/>
  <c r="M46" i="1"/>
  <c r="I35" i="3"/>
  <c r="I39" i="3"/>
  <c r="I43" i="3"/>
  <c r="M35" i="1"/>
  <c r="M43" i="1"/>
  <c r="M39" i="1"/>
  <c r="N32" i="1"/>
  <c r="N43" i="1" s="1"/>
  <c r="N42" i="3"/>
  <c r="N51" i="3" s="1"/>
  <c r="N30" i="3"/>
  <c r="E46" i="3"/>
  <c r="N36" i="1"/>
  <c r="N44" i="1"/>
  <c r="N40" i="1"/>
  <c r="M36" i="2"/>
  <c r="M40" i="2"/>
  <c r="N36" i="3" l="1"/>
  <c r="N39" i="7"/>
  <c r="N35" i="9"/>
  <c r="N39" i="9"/>
  <c r="N43" i="7"/>
  <c r="N43" i="8"/>
  <c r="N35" i="8"/>
  <c r="N43" i="4"/>
  <c r="N39" i="5"/>
  <c r="N43" i="5"/>
  <c r="N35" i="4"/>
  <c r="N35" i="10"/>
  <c r="N39" i="10"/>
  <c r="M32" i="3"/>
  <c r="M39" i="3" s="1"/>
  <c r="N35" i="2"/>
  <c r="N35" i="13"/>
  <c r="N39" i="13"/>
  <c r="N43" i="11"/>
  <c r="N35" i="11"/>
  <c r="N46" i="3"/>
  <c r="L35" i="3"/>
  <c r="L43" i="3"/>
  <c r="E35" i="3"/>
  <c r="D39" i="3"/>
  <c r="D35" i="3"/>
  <c r="N39" i="2"/>
  <c r="E39" i="3"/>
  <c r="M44" i="3"/>
  <c r="M40" i="3"/>
  <c r="N35" i="1"/>
  <c r="N39" i="1"/>
  <c r="N44" i="3"/>
  <c r="N40" i="3"/>
  <c r="N32" i="3" l="1"/>
  <c r="N43" i="3" s="1"/>
  <c r="M35" i="3"/>
  <c r="M43" i="3"/>
  <c r="N35" i="3" l="1"/>
  <c r="N39" i="3"/>
</calcChain>
</file>

<file path=xl/sharedStrings.xml><?xml version="1.0" encoding="utf-8"?>
<sst xmlns="http://schemas.openxmlformats.org/spreadsheetml/2006/main" count="1041" uniqueCount="86">
  <si>
    <t>DIVISION</t>
  </si>
  <si>
    <t>JUDGE</t>
  </si>
  <si>
    <t>Criminal</t>
  </si>
  <si>
    <t>Cases</t>
  </si>
  <si>
    <t>(One or</t>
  </si>
  <si>
    <t>More</t>
  </si>
  <si>
    <t>Counts)</t>
  </si>
  <si>
    <t>Traffic</t>
  </si>
  <si>
    <t>Citations</t>
  </si>
  <si>
    <t>D.U.I.</t>
  </si>
  <si>
    <t>Civil</t>
  </si>
  <si>
    <t>Infractions</t>
  </si>
  <si>
    <t>Set To</t>
  </si>
  <si>
    <t>Arraign</t>
  </si>
  <si>
    <t>Set For</t>
  </si>
  <si>
    <t>Hearing</t>
  </si>
  <si>
    <t>Small</t>
  </si>
  <si>
    <t>Claims</t>
  </si>
  <si>
    <t>Evictions</t>
  </si>
  <si>
    <t>County</t>
  </si>
  <si>
    <t>$15,000)</t>
  </si>
  <si>
    <t>Divorces</t>
  </si>
  <si>
    <t>No</t>
  </si>
  <si>
    <t>Contest</t>
  </si>
  <si>
    <t>Total</t>
  </si>
  <si>
    <t>Criminal,</t>
  </si>
  <si>
    <t>Traffic,</t>
  </si>
  <si>
    <t>&amp; Civil</t>
  </si>
  <si>
    <t>UNASSIGNED</t>
  </si>
  <si>
    <t>UNASSIGNED TOTAL</t>
  </si>
  <si>
    <t>Rhonda E. Babb</t>
  </si>
  <si>
    <t>David E. Silverman</t>
  </si>
  <si>
    <t>Division 2</t>
  </si>
  <si>
    <t>Division 4</t>
  </si>
  <si>
    <t>MELBOURNE TOTAL</t>
  </si>
  <si>
    <t>Kenneth Friedland</t>
  </si>
  <si>
    <t>Division 1</t>
  </si>
  <si>
    <t>Division 7</t>
  </si>
  <si>
    <t>TITUSVILLE TOTAL</t>
  </si>
  <si>
    <t>Division 3</t>
  </si>
  <si>
    <t>Division 5</t>
  </si>
  <si>
    <t>Division 6</t>
  </si>
  <si>
    <t>Division 8</t>
  </si>
  <si>
    <t>Division 9</t>
  </si>
  <si>
    <t>A. B. Majeed</t>
  </si>
  <si>
    <t>Cathleen B. Clarke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</si>
  <si>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</si>
  <si>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</si>
  <si>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</si>
  <si>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</si>
  <si>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</si>
  <si>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</si>
  <si>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</si>
  <si>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</si>
  <si>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 xml:space="preserve">    BREVARD COUNTY, FLORIDA</t>
  </si>
  <si>
    <t xml:space="preserve">        CLERK OF THE COURT</t>
  </si>
  <si>
    <t>Benjamin B. Garagozlo</t>
  </si>
  <si>
    <t>Judy Atkin</t>
  </si>
  <si>
    <t>John C. Murphy</t>
  </si>
  <si>
    <t>Benjamin Garagozlo</t>
  </si>
  <si>
    <t>Division 10</t>
  </si>
  <si>
    <t>Division 11</t>
  </si>
  <si>
    <t>Michelle A. Baker</t>
  </si>
  <si>
    <t>NEW CASES ASSIGNED MONTHLY</t>
  </si>
  <si>
    <t>($5,000-</t>
  </si>
  <si>
    <t>Stephen R. Koons</t>
  </si>
  <si>
    <t>($2500-</t>
  </si>
  <si>
    <t>Judge Koenig</t>
  </si>
  <si>
    <t>($2,500-</t>
  </si>
  <si>
    <t>NEW CASES ASSIGNED MONTHLY BY JUDGE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</si>
  <si>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</si>
  <si>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</si>
  <si>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</si>
  <si>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</si>
  <si>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</si>
  <si>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</si>
  <si>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</si>
  <si>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</si>
  <si>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</si>
  <si>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</si>
  <si>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</si>
  <si>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</si>
  <si>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- DECEMBER</t>
  </si>
  <si>
    <t>Michelle Baker</t>
  </si>
  <si>
    <t xml:space="preserve">Michelle Baker </t>
  </si>
  <si>
    <t xml:space="preserve">John C. Murphy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</si>
</sst>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3" fontId="3" fillId="0" borderId="0" xfId="0" applyNumberFormat="1" applyFont="1"/>
    <xf numFmtId="10" fontId="0" fillId="0" borderId="0" xfId="0" applyNumberFormat="1"/>
    <xf numFmtId="3" fontId="2" fillId="0" borderId="0" xfId="0" applyNumberFormat="1" applyFont="1" applyAlignment="1">
      <alignment horizontal="center"/>
    </xf>
    <xf numFmtId="3" fontId="4" fillId="0" borderId="0" xfId="0" applyNumberFormat="1" applyFont="1"/>
    <xf numFmtId="3" fontId="5" fillId="0" borderId="0" xfId="0" quotePrefix="1" applyNumberFormat="1" applyFont="1"/>
    <xf numFmtId="3" fontId="6" fillId="0" borderId="0" xfId="0" applyNumberFormat="1" applyFont="1"/>
    <xf numFmtId="49" fontId="7" fillId="0" borderId="0" xfId="0" applyNumberFormat="1" applyFont="1" applyAlignment="1">
      <alignment horizontal="left"/>
    </xf>
    <xf numFmtId="3" fontId="8" fillId="0" borderId="0" xfId="0" applyNumberFormat="1" applyFont="1"/>
    <xf numFmtId="3" fontId="9" fillId="0" borderId="0" xfId="0" applyNumberFormat="1" applyFont="1"/>
    <xf numFmtId="1" fontId="6" fillId="0" borderId="0" xfId="0" applyNumberFormat="1" applyFont="1" applyAlignment="1">
      <alignment horizontal="center"/>
    </xf>
    <xf numFmtId="3" fontId="0" fillId="0" borderId="0" xfId="0" applyNumberFormat="1" applyBorder="1"/>
    <xf numFmtId="3" fontId="2" fillId="0" borderId="0" xfId="0" applyNumberFormat="1" applyFont="1" applyBorder="1"/>
    <xf numFmtId="3" fontId="4" fillId="0" borderId="0" xfId="0" applyNumberFormat="1" applyFont="1" applyBorder="1"/>
    <xf numFmtId="3" fontId="2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left"/>
    </xf>
    <xf numFmtId="3" fontId="3" fillId="0" borderId="0" xfId="0" applyNumberFormat="1" applyFont="1" applyBorder="1"/>
    <xf numFmtId="10" fontId="0" fillId="0" borderId="0" xfId="0" applyNumberFormat="1" applyBorder="1"/>
    <xf numFmtId="3" fontId="2" fillId="0" borderId="0" xfId="0" applyNumberFormat="1" applyFon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 applyProtection="1"/>
    <xf numFmtId="10" fontId="0" fillId="0" borderId="0" xfId="0" applyNumberFormat="1" applyBorder="1" applyProtection="1"/>
    <xf numFmtId="3" fontId="2" fillId="2" borderId="0" xfId="0" applyNumberFormat="1" applyFont="1" applyFill="1" applyBorder="1" applyProtection="1"/>
    <xf numFmtId="3" fontId="2" fillId="2" borderId="0" xfId="0" applyNumberFormat="1" applyFont="1" applyFill="1"/>
    <xf numFmtId="3" fontId="8" fillId="2" borderId="0" xfId="0" applyNumberFormat="1" applyFont="1" applyFill="1"/>
    <xf numFmtId="3" fontId="2" fillId="2" borderId="0" xfId="0" applyNumberFormat="1" applyFont="1" applyFill="1" applyBorder="1"/>
    <xf numFmtId="3" fontId="3" fillId="2" borderId="0" xfId="0" applyNumberFormat="1" applyFont="1" applyFill="1" applyBorder="1"/>
    <xf numFmtId="3" fontId="3" fillId="2" borderId="0" xfId="0" applyNumberFormat="1" applyFont="1" applyFill="1" applyBorder="1" applyProtection="1"/>
    <xf numFmtId="3" fontId="0" fillId="0" borderId="0" xfId="0" applyNumberForma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3" fontId="0" fillId="0" borderId="0" xfId="0" applyNumberFormat="1" applyProtection="1">
      <protection locked="0"/>
    </xf>
    <xf numFmtId="3" fontId="3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2"/>
  <sheetViews>
    <sheetView topLeftCell="A7" workbookViewId="0">
      <selection activeCell="A27" sqref="A27"/>
    </sheetView>
  </sheetViews>
  <sheetFormatPr defaultColWidth="9.109375" defaultRowHeight="13.2" x14ac:dyDescent="0.25"/>
  <cols>
    <col min="1" max="1" width="21.33203125" style="13" customWidth="1"/>
    <col min="2" max="2" width="10.109375" style="13" customWidth="1"/>
    <col min="3" max="3" width="3" style="13" customWidth="1"/>
    <col min="4" max="4" width="9.5546875" style="13" customWidth="1"/>
    <col min="5" max="5" width="8.88671875" style="13" customWidth="1"/>
    <col min="6" max="6" width="8.6640625" style="13" customWidth="1"/>
    <col min="7" max="7" width="10" style="13" customWidth="1"/>
    <col min="8" max="8" width="10.5546875" style="13" customWidth="1"/>
    <col min="9" max="9" width="8.109375" style="13" customWidth="1"/>
    <col min="10" max="10" width="9.5546875" style="13" customWidth="1"/>
    <col min="11" max="11" width="10" style="13" customWidth="1"/>
    <col min="12" max="12" width="9.109375" style="13"/>
    <col min="13" max="13" width="8.109375" style="13" customWidth="1"/>
    <col min="14" max="14" width="10" style="13" customWidth="1"/>
    <col min="15" max="16384" width="9.109375" style="13"/>
  </cols>
  <sheetData>
    <row r="1" spans="1:14" x14ac:dyDescent="0.25">
      <c r="F1" s="14" t="s">
        <v>55</v>
      </c>
    </row>
    <row r="2" spans="1:14" x14ac:dyDescent="0.25">
      <c r="F2" s="14" t="s">
        <v>54</v>
      </c>
    </row>
    <row r="3" spans="1:14" x14ac:dyDescent="0.25">
      <c r="F3" s="15" t="s">
        <v>63</v>
      </c>
    </row>
    <row r="5" spans="1:14" x14ac:dyDescent="0.25">
      <c r="A5" s="14"/>
      <c r="B5" s="14"/>
      <c r="C5" s="14"/>
      <c r="D5" s="16" t="s">
        <v>2</v>
      </c>
      <c r="E5" s="16"/>
      <c r="F5" s="16"/>
      <c r="G5" s="16" t="s">
        <v>10</v>
      </c>
      <c r="H5" s="16" t="s">
        <v>10</v>
      </c>
      <c r="I5" s="16"/>
      <c r="J5" s="16"/>
      <c r="K5" s="16"/>
      <c r="L5" s="16"/>
      <c r="M5" s="16"/>
      <c r="N5" s="16" t="s">
        <v>24</v>
      </c>
    </row>
    <row r="6" spans="1:14" x14ac:dyDescent="0.25">
      <c r="A6" s="14"/>
      <c r="B6" s="14"/>
      <c r="C6" s="14"/>
      <c r="D6" s="16" t="s">
        <v>3</v>
      </c>
      <c r="E6" s="16"/>
      <c r="F6" s="16"/>
      <c r="G6" s="16" t="s">
        <v>7</v>
      </c>
      <c r="H6" s="16" t="s">
        <v>7</v>
      </c>
      <c r="I6" s="16"/>
      <c r="J6" s="16"/>
      <c r="K6" s="16"/>
      <c r="L6" s="16"/>
      <c r="M6" s="16"/>
      <c r="N6" s="16" t="s">
        <v>25</v>
      </c>
    </row>
    <row r="7" spans="1:14" x14ac:dyDescent="0.25">
      <c r="A7" s="14"/>
      <c r="B7" s="14"/>
      <c r="C7" s="14"/>
      <c r="D7" s="16" t="s">
        <v>4</v>
      </c>
      <c r="E7" s="16" t="s">
        <v>2</v>
      </c>
      <c r="F7" s="16"/>
      <c r="G7" s="16" t="s">
        <v>11</v>
      </c>
      <c r="H7" s="16" t="s">
        <v>11</v>
      </c>
      <c r="I7" s="16"/>
      <c r="J7" s="16"/>
      <c r="K7" s="16" t="s">
        <v>19</v>
      </c>
      <c r="L7" s="16" t="s">
        <v>21</v>
      </c>
      <c r="M7" s="16"/>
      <c r="N7" s="16" t="s">
        <v>26</v>
      </c>
    </row>
    <row r="8" spans="1:14" x14ac:dyDescent="0.25">
      <c r="A8" s="14"/>
      <c r="B8" s="14"/>
      <c r="C8" s="14"/>
      <c r="D8" s="16" t="s">
        <v>5</v>
      </c>
      <c r="E8" s="16" t="s">
        <v>7</v>
      </c>
      <c r="F8" s="16" t="s">
        <v>9</v>
      </c>
      <c r="G8" s="16" t="s">
        <v>12</v>
      </c>
      <c r="H8" s="16" t="s">
        <v>14</v>
      </c>
      <c r="I8" s="16" t="s">
        <v>16</v>
      </c>
      <c r="J8" s="16"/>
      <c r="K8" s="16" t="s">
        <v>68</v>
      </c>
      <c r="L8" s="16" t="s">
        <v>22</v>
      </c>
      <c r="M8" s="16" t="s">
        <v>24</v>
      </c>
      <c r="N8" s="16" t="s">
        <v>27</v>
      </c>
    </row>
    <row r="9" spans="1:14" x14ac:dyDescent="0.25">
      <c r="A9" s="14" t="s">
        <v>1</v>
      </c>
      <c r="B9" s="14" t="s">
        <v>0</v>
      </c>
      <c r="C9" s="14"/>
      <c r="D9" s="16" t="s">
        <v>6</v>
      </c>
      <c r="E9" s="16" t="s">
        <v>8</v>
      </c>
      <c r="F9" s="16" t="s">
        <v>8</v>
      </c>
      <c r="G9" s="16" t="s">
        <v>13</v>
      </c>
      <c r="H9" s="16" t="s">
        <v>15</v>
      </c>
      <c r="I9" s="16" t="s">
        <v>17</v>
      </c>
      <c r="J9" s="16" t="s">
        <v>18</v>
      </c>
      <c r="K9" s="16" t="s">
        <v>20</v>
      </c>
      <c r="L9" s="16" t="s">
        <v>23</v>
      </c>
      <c r="M9" s="16" t="s">
        <v>10</v>
      </c>
      <c r="N9" s="16" t="s">
        <v>3</v>
      </c>
    </row>
    <row r="11" spans="1:14" x14ac:dyDescent="0.25">
      <c r="A11" s="17" t="s">
        <v>70</v>
      </c>
      <c r="D11" s="30"/>
      <c r="E11" s="30"/>
      <c r="F11" s="30"/>
      <c r="G11" s="30"/>
      <c r="H11" s="30"/>
      <c r="I11" s="30"/>
      <c r="J11" s="30"/>
      <c r="K11" s="30"/>
      <c r="L11" s="30"/>
    </row>
    <row r="12" spans="1:14" x14ac:dyDescent="0.25">
      <c r="A12" s="13" t="s">
        <v>28</v>
      </c>
      <c r="D12" s="30">
        <v>22</v>
      </c>
      <c r="E12" s="31">
        <v>1</v>
      </c>
      <c r="F12" s="31">
        <v>0</v>
      </c>
      <c r="G12" s="31">
        <v>1</v>
      </c>
      <c r="H12" s="31">
        <v>4</v>
      </c>
      <c r="I12" s="31">
        <v>0</v>
      </c>
      <c r="J12" s="31">
        <v>0</v>
      </c>
      <c r="K12" s="31">
        <v>0</v>
      </c>
      <c r="L12" s="31">
        <v>2</v>
      </c>
      <c r="M12" s="18">
        <f>+I12+J12+K12+L12</f>
        <v>2</v>
      </c>
      <c r="N12" s="29">
        <f>SUM(D12:L12)</f>
        <v>30</v>
      </c>
    </row>
    <row r="13" spans="1:14" s="14" customFormat="1" x14ac:dyDescent="0.25">
      <c r="A13" s="14" t="s">
        <v>29</v>
      </c>
      <c r="D13" s="24">
        <f t="shared" ref="D13:N13" si="0">D12</f>
        <v>22</v>
      </c>
      <c r="E13" s="24">
        <f t="shared" si="0"/>
        <v>1</v>
      </c>
      <c r="F13" s="24">
        <f t="shared" si="0"/>
        <v>0</v>
      </c>
      <c r="G13" s="24">
        <f t="shared" si="0"/>
        <v>1</v>
      </c>
      <c r="H13" s="24">
        <f t="shared" si="0"/>
        <v>4</v>
      </c>
      <c r="I13" s="24">
        <f t="shared" si="0"/>
        <v>0</v>
      </c>
      <c r="J13" s="24">
        <f t="shared" si="0"/>
        <v>0</v>
      </c>
      <c r="K13" s="24">
        <f t="shared" si="0"/>
        <v>0</v>
      </c>
      <c r="L13" s="24">
        <f t="shared" si="0"/>
        <v>2</v>
      </c>
      <c r="M13" s="24">
        <f t="shared" si="0"/>
        <v>2</v>
      </c>
      <c r="N13" s="24">
        <f t="shared" si="0"/>
        <v>30</v>
      </c>
    </row>
    <row r="14" spans="1:14" s="14" customFormat="1" x14ac:dyDescent="0.25">
      <c r="N14" s="20"/>
    </row>
    <row r="15" spans="1:14" x14ac:dyDescent="0.25">
      <c r="A15" s="13" t="s">
        <v>56</v>
      </c>
      <c r="B15" s="13" t="s">
        <v>32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139</v>
      </c>
      <c r="J15" s="30">
        <v>102</v>
      </c>
      <c r="K15" s="30">
        <v>25</v>
      </c>
      <c r="L15" s="30">
        <v>16</v>
      </c>
      <c r="M15" s="18">
        <f t="shared" ref="M15:M16" si="1">+I15+J15+K15+L15</f>
        <v>282</v>
      </c>
      <c r="N15" s="29">
        <f>SUM(D15:L15)</f>
        <v>282</v>
      </c>
    </row>
    <row r="16" spans="1:14" x14ac:dyDescent="0.25">
      <c r="A16" s="13" t="s">
        <v>31</v>
      </c>
      <c r="B16" s="13" t="s">
        <v>33</v>
      </c>
      <c r="D16" s="30">
        <v>65</v>
      </c>
      <c r="E16" s="30">
        <v>42</v>
      </c>
      <c r="F16" s="30">
        <v>13</v>
      </c>
      <c r="G16" s="30">
        <v>19</v>
      </c>
      <c r="H16" s="30">
        <v>52</v>
      </c>
      <c r="I16" s="30">
        <v>0</v>
      </c>
      <c r="J16" s="30">
        <v>0</v>
      </c>
      <c r="K16" s="30">
        <v>0</v>
      </c>
      <c r="L16" s="30">
        <v>1</v>
      </c>
      <c r="M16" s="18">
        <f t="shared" si="1"/>
        <v>1</v>
      </c>
      <c r="N16" s="29">
        <f>SUM(D16:L16)</f>
        <v>192</v>
      </c>
    </row>
    <row r="17" spans="1:14" s="14" customFormat="1" x14ac:dyDescent="0.25">
      <c r="A17" s="14" t="s">
        <v>34</v>
      </c>
      <c r="D17" s="27">
        <f>+D15+D16</f>
        <v>65</v>
      </c>
      <c r="E17" s="27">
        <f t="shared" ref="E17:N17" si="2">+E15+E16</f>
        <v>42</v>
      </c>
      <c r="F17" s="27">
        <f t="shared" si="2"/>
        <v>13</v>
      </c>
      <c r="G17" s="27">
        <f t="shared" si="2"/>
        <v>19</v>
      </c>
      <c r="H17" s="27">
        <f t="shared" si="2"/>
        <v>52</v>
      </c>
      <c r="I17" s="27">
        <f t="shared" si="2"/>
        <v>139</v>
      </c>
      <c r="J17" s="27">
        <f t="shared" si="2"/>
        <v>102</v>
      </c>
      <c r="K17" s="27">
        <f t="shared" si="2"/>
        <v>25</v>
      </c>
      <c r="L17" s="27">
        <f t="shared" si="2"/>
        <v>17</v>
      </c>
      <c r="M17" s="28">
        <f>+I17+J17+K17+L17</f>
        <v>283</v>
      </c>
      <c r="N17" s="24">
        <f t="shared" si="2"/>
        <v>474</v>
      </c>
    </row>
    <row r="18" spans="1:14" x14ac:dyDescent="0.25">
      <c r="N18" s="22"/>
    </row>
    <row r="19" spans="1:14" x14ac:dyDescent="0.25">
      <c r="A19" s="13" t="s">
        <v>58</v>
      </c>
      <c r="B19" s="13" t="s">
        <v>36</v>
      </c>
      <c r="D19" s="30">
        <v>138</v>
      </c>
      <c r="E19" s="30">
        <v>55</v>
      </c>
      <c r="F19" s="30">
        <v>25</v>
      </c>
      <c r="G19" s="30">
        <v>28</v>
      </c>
      <c r="H19" s="30">
        <v>4</v>
      </c>
      <c r="I19" s="30">
        <v>0</v>
      </c>
      <c r="J19" s="30">
        <v>0</v>
      </c>
      <c r="K19" s="30">
        <v>1</v>
      </c>
      <c r="L19" s="30">
        <v>1</v>
      </c>
      <c r="M19" s="18">
        <f t="shared" ref="M19:M20" si="3">+I19+J19+K19+L19</f>
        <v>2</v>
      </c>
      <c r="N19" s="21">
        <f>SUM(D19:L19)</f>
        <v>252</v>
      </c>
    </row>
    <row r="20" spans="1:14" x14ac:dyDescent="0.25">
      <c r="A20" s="13" t="s">
        <v>35</v>
      </c>
      <c r="B20" s="13" t="s">
        <v>37</v>
      </c>
      <c r="D20" s="30">
        <v>49</v>
      </c>
      <c r="E20" s="30">
        <v>63</v>
      </c>
      <c r="F20" s="30">
        <v>13</v>
      </c>
      <c r="G20" s="30">
        <v>12</v>
      </c>
      <c r="H20" s="30">
        <v>1</v>
      </c>
      <c r="I20" s="30">
        <v>0</v>
      </c>
      <c r="J20" s="30">
        <v>0</v>
      </c>
      <c r="K20" s="30">
        <v>0</v>
      </c>
      <c r="L20" s="30">
        <v>0</v>
      </c>
      <c r="M20" s="18">
        <f t="shared" si="3"/>
        <v>0</v>
      </c>
      <c r="N20" s="21">
        <f>SUM(D20:L20)</f>
        <v>138</v>
      </c>
    </row>
    <row r="21" spans="1:14" s="14" customFormat="1" x14ac:dyDescent="0.25">
      <c r="A21" s="14" t="s">
        <v>38</v>
      </c>
      <c r="D21" s="27">
        <f>+D19+D20</f>
        <v>187</v>
      </c>
      <c r="E21" s="27">
        <f t="shared" ref="E21:N21" si="4">+E19+E20</f>
        <v>118</v>
      </c>
      <c r="F21" s="27">
        <f t="shared" si="4"/>
        <v>38</v>
      </c>
      <c r="G21" s="27">
        <f t="shared" si="4"/>
        <v>40</v>
      </c>
      <c r="H21" s="27">
        <f t="shared" si="4"/>
        <v>5</v>
      </c>
      <c r="I21" s="27">
        <f t="shared" si="4"/>
        <v>0</v>
      </c>
      <c r="J21" s="27">
        <f t="shared" si="4"/>
        <v>0</v>
      </c>
      <c r="K21" s="27">
        <f t="shared" si="4"/>
        <v>1</v>
      </c>
      <c r="L21" s="27">
        <f t="shared" si="4"/>
        <v>1</v>
      </c>
      <c r="M21" s="27">
        <f t="shared" si="4"/>
        <v>2</v>
      </c>
      <c r="N21" s="24">
        <f t="shared" si="4"/>
        <v>390</v>
      </c>
    </row>
    <row r="22" spans="1:14" s="14" customFormat="1" x14ac:dyDescent="0.25">
      <c r="N22" s="20"/>
    </row>
    <row r="23" spans="1:14" x14ac:dyDescent="0.25">
      <c r="A23" s="18" t="s">
        <v>44</v>
      </c>
      <c r="B23" s="13" t="s">
        <v>60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185</v>
      </c>
      <c r="J23" s="30">
        <v>110</v>
      </c>
      <c r="K23" s="30">
        <v>36</v>
      </c>
      <c r="L23" s="30">
        <v>28</v>
      </c>
      <c r="M23" s="18">
        <f t="shared" ref="M23:M29" si="5">+I23+J23+K23+L23</f>
        <v>359</v>
      </c>
      <c r="N23" s="21">
        <f t="shared" ref="N23:N29" si="6">SUM(D23:L23)</f>
        <v>359</v>
      </c>
    </row>
    <row r="24" spans="1:14" x14ac:dyDescent="0.25">
      <c r="A24" s="18" t="s">
        <v>57</v>
      </c>
      <c r="B24" s="13" t="s">
        <v>61</v>
      </c>
      <c r="D24" s="30">
        <v>100</v>
      </c>
      <c r="E24" s="30">
        <v>51</v>
      </c>
      <c r="F24" s="30">
        <v>20</v>
      </c>
      <c r="G24" s="30">
        <v>17</v>
      </c>
      <c r="H24" s="30">
        <v>8</v>
      </c>
      <c r="I24" s="30">
        <v>0</v>
      </c>
      <c r="J24" s="30">
        <v>0</v>
      </c>
      <c r="K24" s="30">
        <v>0</v>
      </c>
      <c r="L24" s="30">
        <v>0</v>
      </c>
      <c r="M24" s="18">
        <f t="shared" si="5"/>
        <v>0</v>
      </c>
      <c r="N24" s="21">
        <f t="shared" si="6"/>
        <v>196</v>
      </c>
    </row>
    <row r="25" spans="1:14" x14ac:dyDescent="0.25">
      <c r="A25" s="18" t="s">
        <v>65</v>
      </c>
      <c r="B25" s="13" t="s">
        <v>39</v>
      </c>
      <c r="D25" s="30">
        <v>98</v>
      </c>
      <c r="E25" s="30">
        <v>58</v>
      </c>
      <c r="F25" s="30">
        <v>27</v>
      </c>
      <c r="G25" s="30">
        <v>12</v>
      </c>
      <c r="H25" s="30">
        <v>12</v>
      </c>
      <c r="I25" s="30">
        <v>0</v>
      </c>
      <c r="J25" s="30">
        <v>0</v>
      </c>
      <c r="K25" s="30">
        <v>0</v>
      </c>
      <c r="L25" s="30">
        <v>0</v>
      </c>
      <c r="M25" s="18">
        <f t="shared" si="5"/>
        <v>0</v>
      </c>
      <c r="N25" s="21">
        <f t="shared" si="6"/>
        <v>207</v>
      </c>
    </row>
    <row r="26" spans="1:14" x14ac:dyDescent="0.25">
      <c r="A26" s="13" t="s">
        <v>67</v>
      </c>
      <c r="B26" s="13" t="s">
        <v>40</v>
      </c>
      <c r="D26" s="30">
        <v>80</v>
      </c>
      <c r="E26" s="30">
        <v>52</v>
      </c>
      <c r="F26" s="30">
        <v>20</v>
      </c>
      <c r="G26" s="30">
        <v>19</v>
      </c>
      <c r="H26" s="30">
        <v>10</v>
      </c>
      <c r="I26" s="30">
        <v>0</v>
      </c>
      <c r="J26" s="30">
        <v>0</v>
      </c>
      <c r="K26" s="30">
        <v>0</v>
      </c>
      <c r="L26" s="30">
        <v>0</v>
      </c>
      <c r="M26" s="18">
        <f t="shared" si="5"/>
        <v>0</v>
      </c>
      <c r="N26" s="21">
        <f t="shared" si="6"/>
        <v>181</v>
      </c>
    </row>
    <row r="27" spans="1:14" x14ac:dyDescent="0.25">
      <c r="A27" s="13" t="s">
        <v>62</v>
      </c>
      <c r="B27" s="13" t="s">
        <v>41</v>
      </c>
      <c r="D27" s="30">
        <v>2</v>
      </c>
      <c r="E27" s="30">
        <v>0</v>
      </c>
      <c r="F27" s="30">
        <v>2</v>
      </c>
      <c r="G27" s="30">
        <v>1</v>
      </c>
      <c r="H27" s="30">
        <v>6</v>
      </c>
      <c r="I27" s="30">
        <v>141</v>
      </c>
      <c r="J27" s="30">
        <v>128</v>
      </c>
      <c r="K27" s="30">
        <v>32</v>
      </c>
      <c r="L27" s="30">
        <v>15</v>
      </c>
      <c r="M27" s="18">
        <f t="shared" si="5"/>
        <v>316</v>
      </c>
      <c r="N27" s="21">
        <f t="shared" si="6"/>
        <v>327</v>
      </c>
    </row>
    <row r="28" spans="1:14" x14ac:dyDescent="0.25">
      <c r="A28" s="13" t="s">
        <v>45</v>
      </c>
      <c r="B28" s="13" t="s">
        <v>42</v>
      </c>
      <c r="D28" s="30">
        <v>43</v>
      </c>
      <c r="E28" s="30">
        <v>41</v>
      </c>
      <c r="F28" s="30">
        <v>9</v>
      </c>
      <c r="G28" s="30">
        <v>4</v>
      </c>
      <c r="H28" s="30">
        <v>14</v>
      </c>
      <c r="I28" s="30">
        <v>0</v>
      </c>
      <c r="J28" s="30">
        <v>0</v>
      </c>
      <c r="K28" s="30">
        <v>0</v>
      </c>
      <c r="L28" s="30">
        <v>0</v>
      </c>
      <c r="M28" s="18">
        <f t="shared" si="5"/>
        <v>0</v>
      </c>
      <c r="N28" s="21">
        <f t="shared" si="6"/>
        <v>111</v>
      </c>
    </row>
    <row r="29" spans="1:14" x14ac:dyDescent="0.25">
      <c r="A29" s="13" t="s">
        <v>30</v>
      </c>
      <c r="B29" s="13" t="s">
        <v>43</v>
      </c>
      <c r="D29" s="30">
        <v>48</v>
      </c>
      <c r="E29" s="30">
        <v>16</v>
      </c>
      <c r="F29" s="30">
        <v>11</v>
      </c>
      <c r="G29" s="30">
        <v>10</v>
      </c>
      <c r="H29" s="30">
        <v>8</v>
      </c>
      <c r="I29" s="30">
        <v>0</v>
      </c>
      <c r="J29" s="30">
        <v>0</v>
      </c>
      <c r="K29" s="30">
        <v>0</v>
      </c>
      <c r="L29" s="30">
        <v>0</v>
      </c>
      <c r="M29" s="18">
        <f t="shared" si="5"/>
        <v>0</v>
      </c>
      <c r="N29" s="21">
        <f t="shared" si="6"/>
        <v>93</v>
      </c>
    </row>
    <row r="30" spans="1:14" s="14" customFormat="1" x14ac:dyDescent="0.25">
      <c r="A30" s="14" t="s">
        <v>46</v>
      </c>
      <c r="D30" s="27">
        <f>SUM(D23:D29)</f>
        <v>371</v>
      </c>
      <c r="E30" s="27">
        <f t="shared" ref="E30:L30" si="7">SUM(E23:E29)</f>
        <v>218</v>
      </c>
      <c r="F30" s="27">
        <f t="shared" si="7"/>
        <v>89</v>
      </c>
      <c r="G30" s="27">
        <f t="shared" si="7"/>
        <v>63</v>
      </c>
      <c r="H30" s="27">
        <f t="shared" si="7"/>
        <v>58</v>
      </c>
      <c r="I30" s="27">
        <f t="shared" si="7"/>
        <v>326</v>
      </c>
      <c r="J30" s="27">
        <f t="shared" si="7"/>
        <v>238</v>
      </c>
      <c r="K30" s="27">
        <f t="shared" si="7"/>
        <v>68</v>
      </c>
      <c r="L30" s="27">
        <f t="shared" si="7"/>
        <v>43</v>
      </c>
      <c r="M30" s="27">
        <f>SUM(M23:M29)</f>
        <v>675</v>
      </c>
      <c r="N30" s="24">
        <f>SUM(N23:N29)</f>
        <v>1474</v>
      </c>
    </row>
    <row r="31" spans="1:14" x14ac:dyDescent="0.25">
      <c r="N31" s="22"/>
    </row>
    <row r="32" spans="1:14" s="14" customFormat="1" x14ac:dyDescent="0.25">
      <c r="A32" s="14" t="s">
        <v>47</v>
      </c>
      <c r="D32" s="27">
        <f t="shared" ref="D32:L32" si="8">D17+D21+D30</f>
        <v>623</v>
      </c>
      <c r="E32" s="27">
        <f t="shared" si="8"/>
        <v>378</v>
      </c>
      <c r="F32" s="27">
        <f t="shared" si="8"/>
        <v>140</v>
      </c>
      <c r="G32" s="27">
        <f t="shared" si="8"/>
        <v>122</v>
      </c>
      <c r="H32" s="27">
        <f t="shared" si="8"/>
        <v>115</v>
      </c>
      <c r="I32" s="27">
        <f t="shared" si="8"/>
        <v>465</v>
      </c>
      <c r="J32" s="27">
        <f t="shared" si="8"/>
        <v>340</v>
      </c>
      <c r="K32" s="27">
        <f t="shared" si="8"/>
        <v>94</v>
      </c>
      <c r="L32" s="27">
        <f t="shared" si="8"/>
        <v>61</v>
      </c>
      <c r="M32" s="27">
        <f>+M17+M21+M30</f>
        <v>960</v>
      </c>
      <c r="N32" s="24">
        <f>+N17+N21+N30</f>
        <v>2338</v>
      </c>
    </row>
    <row r="33" spans="1:14" x14ac:dyDescent="0.25">
      <c r="N33" s="22"/>
    </row>
    <row r="34" spans="1:14" s="14" customFormat="1" x14ac:dyDescent="0.25">
      <c r="A34" s="14" t="s">
        <v>48</v>
      </c>
      <c r="D34" s="14">
        <f>AVERAGE(D15:D16)</f>
        <v>32.5</v>
      </c>
      <c r="E34" s="14">
        <f t="shared" ref="E34:M34" si="9">AVERAGE(E15:E16)</f>
        <v>21</v>
      </c>
      <c r="F34" s="14">
        <f t="shared" si="9"/>
        <v>6.5</v>
      </c>
      <c r="G34" s="14">
        <f t="shared" si="9"/>
        <v>9.5</v>
      </c>
      <c r="H34" s="14">
        <f t="shared" si="9"/>
        <v>26</v>
      </c>
      <c r="I34" s="14">
        <f t="shared" si="9"/>
        <v>69.5</v>
      </c>
      <c r="J34" s="14">
        <f t="shared" si="9"/>
        <v>51</v>
      </c>
      <c r="K34" s="14">
        <f t="shared" si="9"/>
        <v>12.5</v>
      </c>
      <c r="L34" s="14">
        <f t="shared" si="9"/>
        <v>8.5</v>
      </c>
      <c r="M34" s="14">
        <f t="shared" si="9"/>
        <v>141.5</v>
      </c>
      <c r="N34" s="20">
        <f t="shared" ref="N34" si="10">AVERAGE(N15:N16)</f>
        <v>237</v>
      </c>
    </row>
    <row r="35" spans="1:14" s="19" customFormat="1" x14ac:dyDescent="0.25">
      <c r="A35" s="19" t="s">
        <v>49</v>
      </c>
      <c r="D35" s="19">
        <f>D17/D32</f>
        <v>0.1043338683788122</v>
      </c>
      <c r="E35" s="19">
        <f t="shared" ref="E35:L35" si="11">E17/E32</f>
        <v>0.1111111111111111</v>
      </c>
      <c r="F35" s="19">
        <f t="shared" si="11"/>
        <v>9.285714285714286E-2</v>
      </c>
      <c r="G35" s="19">
        <f t="shared" si="11"/>
        <v>0.15573770491803279</v>
      </c>
      <c r="H35" s="19">
        <f t="shared" si="11"/>
        <v>0.45217391304347826</v>
      </c>
      <c r="I35" s="19">
        <f t="shared" si="11"/>
        <v>0.29892473118279572</v>
      </c>
      <c r="J35" s="19">
        <f t="shared" si="11"/>
        <v>0.3</v>
      </c>
      <c r="K35" s="19">
        <f t="shared" si="11"/>
        <v>0.26595744680851063</v>
      </c>
      <c r="L35" s="19">
        <f t="shared" si="11"/>
        <v>0.27868852459016391</v>
      </c>
      <c r="M35" s="19">
        <f>M17/M32</f>
        <v>0.29479166666666667</v>
      </c>
      <c r="N35" s="23">
        <f>N17/N32</f>
        <v>0.20273738237810093</v>
      </c>
    </row>
    <row r="36" spans="1:14" s="14" customFormat="1" x14ac:dyDescent="0.25">
      <c r="A36" s="14" t="s">
        <v>50</v>
      </c>
      <c r="D36" s="14">
        <f t="shared" ref="D36:L36" si="12">RANK(D50,D50:D52)</f>
        <v>3</v>
      </c>
      <c r="E36" s="14">
        <f t="shared" si="12"/>
        <v>3</v>
      </c>
      <c r="F36" s="14">
        <f t="shared" si="12"/>
        <v>3</v>
      </c>
      <c r="G36" s="14">
        <f t="shared" si="12"/>
        <v>2</v>
      </c>
      <c r="H36" s="14">
        <f t="shared" si="12"/>
        <v>1</v>
      </c>
      <c r="I36" s="14">
        <f t="shared" si="12"/>
        <v>1</v>
      </c>
      <c r="J36" s="14">
        <f t="shared" si="12"/>
        <v>1</v>
      </c>
      <c r="K36" s="14">
        <f t="shared" si="12"/>
        <v>1</v>
      </c>
      <c r="L36" s="14">
        <f t="shared" si="12"/>
        <v>1</v>
      </c>
      <c r="M36" s="14">
        <f>RANK(M50,M50:M52)</f>
        <v>1</v>
      </c>
      <c r="N36" s="20">
        <f>RANK(N50,N50:N52)</f>
        <v>1</v>
      </c>
    </row>
    <row r="37" spans="1:14" x14ac:dyDescent="0.25">
      <c r="N37" s="22"/>
    </row>
    <row r="38" spans="1:14" s="14" customFormat="1" x14ac:dyDescent="0.25">
      <c r="A38" s="14" t="s">
        <v>51</v>
      </c>
      <c r="D38" s="14">
        <f>AVERAGE(D19:D20)</f>
        <v>93.5</v>
      </c>
      <c r="E38" s="14">
        <f t="shared" ref="E38:M38" si="13">AVERAGE(E19:E20)</f>
        <v>59</v>
      </c>
      <c r="F38" s="14">
        <f t="shared" si="13"/>
        <v>19</v>
      </c>
      <c r="G38" s="14">
        <f t="shared" si="13"/>
        <v>20</v>
      </c>
      <c r="H38" s="14">
        <f t="shared" si="13"/>
        <v>2.5</v>
      </c>
      <c r="I38" s="14">
        <f t="shared" si="13"/>
        <v>0</v>
      </c>
      <c r="J38" s="14">
        <f t="shared" si="13"/>
        <v>0</v>
      </c>
      <c r="K38" s="14">
        <f t="shared" si="13"/>
        <v>0.5</v>
      </c>
      <c r="L38" s="14">
        <f t="shared" si="13"/>
        <v>0.5</v>
      </c>
      <c r="M38" s="14">
        <f t="shared" si="13"/>
        <v>1</v>
      </c>
      <c r="N38" s="20">
        <f t="shared" ref="N38" si="14">AVERAGE(N19:N20)</f>
        <v>195</v>
      </c>
    </row>
    <row r="39" spans="1:14" s="19" customFormat="1" x14ac:dyDescent="0.25">
      <c r="A39" s="19" t="s">
        <v>49</v>
      </c>
      <c r="D39" s="19">
        <f>D21/D32</f>
        <v>0.3001605136436597</v>
      </c>
      <c r="E39" s="19">
        <f t="shared" ref="E39:M39" si="15">E21/E32</f>
        <v>0.31216931216931215</v>
      </c>
      <c r="F39" s="19">
        <f t="shared" si="15"/>
        <v>0.27142857142857141</v>
      </c>
      <c r="G39" s="19">
        <f t="shared" si="15"/>
        <v>0.32786885245901637</v>
      </c>
      <c r="H39" s="19">
        <f t="shared" si="15"/>
        <v>4.3478260869565216E-2</v>
      </c>
      <c r="I39" s="19">
        <f t="shared" si="15"/>
        <v>0</v>
      </c>
      <c r="J39" s="19">
        <f t="shared" si="15"/>
        <v>0</v>
      </c>
      <c r="K39" s="19">
        <f t="shared" si="15"/>
        <v>1.0638297872340425E-2</v>
      </c>
      <c r="L39" s="19">
        <f t="shared" si="15"/>
        <v>1.6393442622950821E-2</v>
      </c>
      <c r="M39" s="19">
        <f t="shared" si="15"/>
        <v>2.0833333333333333E-3</v>
      </c>
      <c r="N39" s="23">
        <f t="shared" ref="N39" si="16">N21/N32</f>
        <v>0.16680923866552608</v>
      </c>
    </row>
    <row r="40" spans="1:14" s="14" customFormat="1" x14ac:dyDescent="0.25">
      <c r="A40" s="14" t="s">
        <v>50</v>
      </c>
      <c r="D40" s="14">
        <f t="shared" ref="D40:M40" si="17">RANK(D51,D50:D52)</f>
        <v>1</v>
      </c>
      <c r="E40" s="14">
        <f t="shared" si="17"/>
        <v>1</v>
      </c>
      <c r="F40" s="14">
        <f t="shared" si="17"/>
        <v>1</v>
      </c>
      <c r="G40" s="14">
        <f t="shared" si="17"/>
        <v>1</v>
      </c>
      <c r="H40" s="14">
        <f t="shared" si="17"/>
        <v>3</v>
      </c>
      <c r="I40" s="14">
        <f t="shared" si="17"/>
        <v>3</v>
      </c>
      <c r="J40" s="14">
        <f t="shared" si="17"/>
        <v>3</v>
      </c>
      <c r="K40" s="14">
        <f t="shared" si="17"/>
        <v>3</v>
      </c>
      <c r="L40" s="14">
        <f t="shared" si="17"/>
        <v>3</v>
      </c>
      <c r="M40" s="14">
        <f t="shared" si="17"/>
        <v>3</v>
      </c>
      <c r="N40" s="20">
        <f t="shared" ref="N40" si="18">RANK(N51,N50:N52)</f>
        <v>3</v>
      </c>
    </row>
    <row r="41" spans="1:14" x14ac:dyDescent="0.25">
      <c r="N41" s="22"/>
    </row>
    <row r="42" spans="1:14" s="14" customFormat="1" x14ac:dyDescent="0.25">
      <c r="A42" s="14" t="s">
        <v>52</v>
      </c>
      <c r="D42" s="14">
        <f>AVERAGE(D23:D29)</f>
        <v>53</v>
      </c>
      <c r="E42" s="14">
        <f t="shared" ref="E42:M42" si="19">AVERAGE(E23:E29)</f>
        <v>31.142857142857142</v>
      </c>
      <c r="F42" s="14">
        <f t="shared" si="19"/>
        <v>12.714285714285714</v>
      </c>
      <c r="G42" s="14">
        <f t="shared" si="19"/>
        <v>9</v>
      </c>
      <c r="H42" s="14">
        <f t="shared" si="19"/>
        <v>8.2857142857142865</v>
      </c>
      <c r="I42" s="14">
        <f t="shared" si="19"/>
        <v>46.571428571428569</v>
      </c>
      <c r="J42" s="14">
        <f t="shared" si="19"/>
        <v>34</v>
      </c>
      <c r="K42" s="14">
        <f t="shared" si="19"/>
        <v>9.7142857142857135</v>
      </c>
      <c r="L42" s="14">
        <f t="shared" si="19"/>
        <v>6.1428571428571432</v>
      </c>
      <c r="M42" s="14">
        <f t="shared" si="19"/>
        <v>96.428571428571431</v>
      </c>
      <c r="N42" s="20">
        <f t="shared" ref="N42" si="20">AVERAGE(N23:N29)</f>
        <v>210.57142857142858</v>
      </c>
    </row>
    <row r="43" spans="1:14" s="19" customFormat="1" x14ac:dyDescent="0.25">
      <c r="A43" s="19" t="s">
        <v>49</v>
      </c>
      <c r="D43" s="19">
        <f>D30/D32</f>
        <v>0.5955056179775281</v>
      </c>
      <c r="E43" s="19">
        <f t="shared" ref="E43:M43" si="21">E30/E32</f>
        <v>0.57671957671957674</v>
      </c>
      <c r="F43" s="19">
        <f t="shared" si="21"/>
        <v>0.63571428571428568</v>
      </c>
      <c r="G43" s="19">
        <f t="shared" si="21"/>
        <v>0.51639344262295084</v>
      </c>
      <c r="H43" s="19">
        <f t="shared" si="21"/>
        <v>0.5043478260869565</v>
      </c>
      <c r="I43" s="19">
        <f t="shared" si="21"/>
        <v>0.70107526881720428</v>
      </c>
      <c r="J43" s="19">
        <f t="shared" si="21"/>
        <v>0.7</v>
      </c>
      <c r="K43" s="19">
        <f t="shared" si="21"/>
        <v>0.72340425531914898</v>
      </c>
      <c r="L43" s="19">
        <f t="shared" si="21"/>
        <v>0.70491803278688525</v>
      </c>
      <c r="M43" s="19">
        <f t="shared" si="21"/>
        <v>0.703125</v>
      </c>
      <c r="N43" s="23">
        <f t="shared" ref="N43" si="22">N30/N32</f>
        <v>0.63045337895637299</v>
      </c>
    </row>
    <row r="44" spans="1:14" s="14" customFormat="1" x14ac:dyDescent="0.25">
      <c r="A44" s="14" t="s">
        <v>50</v>
      </c>
      <c r="D44" s="14">
        <f t="shared" ref="D44:M44" si="23">RANK(D52,D50:D52)</f>
        <v>2</v>
      </c>
      <c r="E44" s="14">
        <f t="shared" si="23"/>
        <v>2</v>
      </c>
      <c r="F44" s="14">
        <f t="shared" si="23"/>
        <v>2</v>
      </c>
      <c r="G44" s="14">
        <f t="shared" si="23"/>
        <v>3</v>
      </c>
      <c r="H44" s="14">
        <f t="shared" si="23"/>
        <v>2</v>
      </c>
      <c r="I44" s="14">
        <f t="shared" si="23"/>
        <v>2</v>
      </c>
      <c r="J44" s="14">
        <f t="shared" si="23"/>
        <v>2</v>
      </c>
      <c r="K44" s="14">
        <f t="shared" si="23"/>
        <v>2</v>
      </c>
      <c r="L44" s="14">
        <f t="shared" si="23"/>
        <v>2</v>
      </c>
      <c r="M44" s="14">
        <f t="shared" si="23"/>
        <v>2</v>
      </c>
      <c r="N44" s="20">
        <f t="shared" ref="N44" si="24">RANK(N52,N50:N52)</f>
        <v>2</v>
      </c>
    </row>
    <row r="45" spans="1:14" x14ac:dyDescent="0.25">
      <c r="N45" s="22"/>
    </row>
    <row r="46" spans="1:14" s="14" customFormat="1" ht="12" customHeight="1" x14ac:dyDescent="0.25">
      <c r="A46" s="14" t="s">
        <v>53</v>
      </c>
      <c r="D46" s="14">
        <f>(D30+D21+D17)/8</f>
        <v>77.875</v>
      </c>
      <c r="E46" s="14">
        <f>(E30+E21+E17)/8</f>
        <v>47.25</v>
      </c>
      <c r="F46" s="14">
        <f>(F30+F21+F17)/8</f>
        <v>17.5</v>
      </c>
      <c r="G46" s="14">
        <f>(G30+G21+G17)/8</f>
        <v>15.25</v>
      </c>
      <c r="H46" s="14">
        <f>(H30+H21+H17)/8</f>
        <v>14.375</v>
      </c>
      <c r="I46" s="14">
        <f>(I30+I21+I17)/3</f>
        <v>155</v>
      </c>
      <c r="J46" s="14">
        <f>(J30+J21+J17)/3</f>
        <v>113.33333333333333</v>
      </c>
      <c r="K46" s="14">
        <f>(K30+K21+K17)/3</f>
        <v>31.333333333333332</v>
      </c>
      <c r="L46" s="14">
        <f>(L30+L21+L17)/3</f>
        <v>20.333333333333332</v>
      </c>
      <c r="M46" s="14">
        <f>(M30+M21+M17)/3</f>
        <v>320</v>
      </c>
      <c r="N46" s="20">
        <f>(N30+N21+N17)/11</f>
        <v>212.54545454545453</v>
      </c>
    </row>
    <row r="49" spans="4:14" ht="13.5" customHeight="1" x14ac:dyDescent="0.25"/>
    <row r="50" spans="4:14" hidden="1" x14ac:dyDescent="0.25">
      <c r="D50" s="13">
        <f t="shared" ref="D50:N50" si="25">D34</f>
        <v>32.5</v>
      </c>
      <c r="E50" s="13">
        <f t="shared" si="25"/>
        <v>21</v>
      </c>
      <c r="F50" s="13">
        <f t="shared" si="25"/>
        <v>6.5</v>
      </c>
      <c r="G50" s="13">
        <f t="shared" si="25"/>
        <v>9.5</v>
      </c>
      <c r="H50" s="13">
        <f t="shared" si="25"/>
        <v>26</v>
      </c>
      <c r="I50" s="13">
        <f t="shared" si="25"/>
        <v>69.5</v>
      </c>
      <c r="J50" s="13">
        <f t="shared" si="25"/>
        <v>51</v>
      </c>
      <c r="K50" s="13">
        <f t="shared" si="25"/>
        <v>12.5</v>
      </c>
      <c r="L50" s="13">
        <f t="shared" si="25"/>
        <v>8.5</v>
      </c>
      <c r="M50" s="13">
        <f t="shared" si="25"/>
        <v>141.5</v>
      </c>
      <c r="N50" s="13">
        <f t="shared" si="25"/>
        <v>237</v>
      </c>
    </row>
    <row r="51" spans="4:14" hidden="1" x14ac:dyDescent="0.25">
      <c r="D51" s="13">
        <f t="shared" ref="D51:N51" si="26">D38</f>
        <v>93.5</v>
      </c>
      <c r="E51" s="13">
        <f t="shared" si="26"/>
        <v>59</v>
      </c>
      <c r="F51" s="13">
        <f t="shared" si="26"/>
        <v>19</v>
      </c>
      <c r="G51" s="13">
        <f t="shared" si="26"/>
        <v>20</v>
      </c>
      <c r="H51" s="13">
        <f t="shared" si="26"/>
        <v>2.5</v>
      </c>
      <c r="I51" s="13">
        <f t="shared" si="26"/>
        <v>0</v>
      </c>
      <c r="J51" s="13">
        <f t="shared" si="26"/>
        <v>0</v>
      </c>
      <c r="K51" s="13">
        <f t="shared" si="26"/>
        <v>0.5</v>
      </c>
      <c r="L51" s="13">
        <f t="shared" si="26"/>
        <v>0.5</v>
      </c>
      <c r="M51" s="13">
        <f t="shared" si="26"/>
        <v>1</v>
      </c>
      <c r="N51" s="13">
        <f t="shared" si="26"/>
        <v>195</v>
      </c>
    </row>
    <row r="52" spans="4:14" hidden="1" x14ac:dyDescent="0.25">
      <c r="D52" s="13">
        <f t="shared" ref="D52:N52" si="27">D42</f>
        <v>53</v>
      </c>
      <c r="E52" s="13">
        <f t="shared" si="27"/>
        <v>31.142857142857142</v>
      </c>
      <c r="F52" s="13">
        <f t="shared" si="27"/>
        <v>12.714285714285714</v>
      </c>
      <c r="G52" s="13">
        <f t="shared" si="27"/>
        <v>9</v>
      </c>
      <c r="H52" s="13">
        <f t="shared" si="27"/>
        <v>8.2857142857142865</v>
      </c>
      <c r="I52" s="13">
        <f t="shared" si="27"/>
        <v>46.571428571428569</v>
      </c>
      <c r="J52" s="13">
        <f t="shared" si="27"/>
        <v>34</v>
      </c>
      <c r="K52" s="13">
        <f t="shared" si="27"/>
        <v>9.7142857142857135</v>
      </c>
      <c r="L52" s="13">
        <f t="shared" si="27"/>
        <v>6.1428571428571432</v>
      </c>
      <c r="M52" s="13">
        <f t="shared" si="27"/>
        <v>96.428571428571431</v>
      </c>
      <c r="N52" s="13">
        <f t="shared" si="27"/>
        <v>210.57142857142858</v>
      </c>
    </row>
  </sheetData>
  <sheetProtection password="DABF" sheet="1" objects="1" scenarios="1" selectLockedCells="1"/>
  <phoneticPr fontId="1" type="noConversion"/>
  <pageMargins left="0.25" right="0" top="0.25" bottom="0" header="0.5" footer="0.5"/>
  <pageSetup scale="95" orientation="landscape" r:id="rId1"/>
  <headerFooter alignWithMargins="0">
    <oddHeader xml:space="preserve">&amp;C
</oddHeader>
    <oddFooter>&amp;L&amp;6
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51"/>
  <sheetViews>
    <sheetView workbookViewId="0">
      <selection activeCell="A27" sqref="A27"/>
    </sheetView>
  </sheetViews>
  <sheetFormatPr defaultColWidth="9.109375" defaultRowHeight="13.2" x14ac:dyDescent="0.25"/>
  <cols>
    <col min="1" max="1" width="21.33203125" style="1" customWidth="1"/>
    <col min="2" max="2" width="9.109375" style="1"/>
    <col min="3" max="3" width="6.5546875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79</v>
      </c>
    </row>
    <row r="12" spans="1:14" x14ac:dyDescent="0.25">
      <c r="A12" s="1" t="s">
        <v>28</v>
      </c>
      <c r="D12" s="32"/>
      <c r="E12" s="33"/>
      <c r="F12" s="33"/>
      <c r="G12" s="33"/>
      <c r="H12" s="33"/>
      <c r="I12" s="33"/>
      <c r="J12" s="33"/>
      <c r="K12" s="33"/>
      <c r="L12" s="33"/>
      <c r="M12" s="3">
        <f>+I12+J12+K12+L12</f>
        <v>0</v>
      </c>
      <c r="N12" s="3">
        <f>SUM(D12:L12)</f>
        <v>0</v>
      </c>
    </row>
    <row r="13" spans="1:14" s="2" customFormat="1" x14ac:dyDescent="0.25">
      <c r="A13" s="2" t="s">
        <v>29</v>
      </c>
      <c r="D13" s="25">
        <f t="shared" ref="D13:N13" si="0">D12</f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/>
      <c r="E15" s="32"/>
      <c r="F15" s="32"/>
      <c r="G15" s="32"/>
      <c r="H15" s="32"/>
      <c r="I15" s="32"/>
      <c r="J15" s="32"/>
      <c r="K15" s="32"/>
      <c r="L15" s="32"/>
      <c r="M15" s="3">
        <f t="shared" ref="M15:M16" si="1">+I15+J15+K15+L15</f>
        <v>0</v>
      </c>
      <c r="N15" s="3">
        <f>SUM(D15:L15)</f>
        <v>0</v>
      </c>
    </row>
    <row r="16" spans="1:14" x14ac:dyDescent="0.25">
      <c r="A16" s="1" t="s">
        <v>31</v>
      </c>
      <c r="B16" s="1" t="s">
        <v>33</v>
      </c>
      <c r="D16" s="32"/>
      <c r="E16" s="32"/>
      <c r="F16" s="32"/>
      <c r="G16" s="32"/>
      <c r="H16" s="32"/>
      <c r="I16" s="32"/>
      <c r="J16" s="32"/>
      <c r="K16" s="32"/>
      <c r="L16" s="32"/>
      <c r="M16" s="3">
        <f t="shared" si="1"/>
        <v>0</v>
      </c>
      <c r="N16" s="3">
        <f>SUM(D16:L16)</f>
        <v>0</v>
      </c>
    </row>
    <row r="17" spans="1:14" s="2" customFormat="1" x14ac:dyDescent="0.25">
      <c r="A17" s="2" t="s">
        <v>34</v>
      </c>
      <c r="D17" s="25">
        <f>+D15+D16</f>
        <v>0</v>
      </c>
      <c r="E17" s="25">
        <f t="shared" ref="E17:N17" si="2">+E15+E16</f>
        <v>0</v>
      </c>
      <c r="F17" s="25">
        <f t="shared" si="2"/>
        <v>0</v>
      </c>
      <c r="G17" s="25">
        <f t="shared" si="2"/>
        <v>0</v>
      </c>
      <c r="H17" s="25">
        <f t="shared" si="2"/>
        <v>0</v>
      </c>
      <c r="I17" s="25">
        <f t="shared" si="2"/>
        <v>0</v>
      </c>
      <c r="J17" s="25">
        <f t="shared" si="2"/>
        <v>0</v>
      </c>
      <c r="K17" s="25">
        <f t="shared" si="2"/>
        <v>0</v>
      </c>
      <c r="L17" s="25">
        <f t="shared" si="2"/>
        <v>0</v>
      </c>
      <c r="M17" s="25">
        <f t="shared" si="2"/>
        <v>0</v>
      </c>
      <c r="N17" s="25">
        <f t="shared" si="2"/>
        <v>0</v>
      </c>
    </row>
    <row r="19" spans="1:14" x14ac:dyDescent="0.25">
      <c r="A19" s="3" t="s">
        <v>84</v>
      </c>
      <c r="B19" s="1" t="s">
        <v>36</v>
      </c>
      <c r="D19" s="32"/>
      <c r="E19" s="32"/>
      <c r="F19" s="32"/>
      <c r="G19" s="32"/>
      <c r="H19" s="32"/>
      <c r="I19" s="32"/>
      <c r="J19" s="32"/>
      <c r="K19" s="32"/>
      <c r="L19" s="32"/>
      <c r="M19" s="3">
        <f>+I19+J19+K19+L19</f>
        <v>0</v>
      </c>
      <c r="N19" s="3">
        <f>SUM(D19:L19)</f>
        <v>0</v>
      </c>
    </row>
    <row r="20" spans="1:14" x14ac:dyDescent="0.25">
      <c r="A20" s="1" t="s">
        <v>35</v>
      </c>
      <c r="B20" s="1" t="s">
        <v>37</v>
      </c>
      <c r="D20" s="32"/>
      <c r="E20" s="32"/>
      <c r="F20" s="32"/>
      <c r="G20" s="32"/>
      <c r="H20" s="32"/>
      <c r="I20" s="32"/>
      <c r="J20" s="32"/>
      <c r="K20" s="32"/>
      <c r="L20" s="32"/>
      <c r="M20" s="3">
        <f>+I20+J20+K20+L20</f>
        <v>0</v>
      </c>
      <c r="N20" s="3">
        <f>SUM(D20:L20)</f>
        <v>0</v>
      </c>
    </row>
    <row r="21" spans="1:14" s="2" customFormat="1" x14ac:dyDescent="0.25">
      <c r="A21" s="2" t="s">
        <v>38</v>
      </c>
      <c r="D21" s="25">
        <f>SUM(D19:D20)</f>
        <v>0</v>
      </c>
      <c r="E21" s="25">
        <f t="shared" ref="E21:K21" si="3">SUM(E19:E20)</f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  <c r="I21" s="25">
        <f t="shared" si="3"/>
        <v>0</v>
      </c>
      <c r="J21" s="25">
        <f t="shared" si="3"/>
        <v>0</v>
      </c>
      <c r="K21" s="25">
        <f t="shared" si="3"/>
        <v>0</v>
      </c>
      <c r="L21" s="25">
        <f>+L19+L20</f>
        <v>0</v>
      </c>
      <c r="M21" s="25">
        <f>+M19+M20</f>
        <v>0</v>
      </c>
      <c r="N21" s="25">
        <f>+N19+N20</f>
        <v>0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/>
      <c r="E23" s="32"/>
      <c r="F23" s="32"/>
      <c r="G23" s="32"/>
      <c r="H23" s="32"/>
      <c r="I23" s="32"/>
      <c r="J23" s="32"/>
      <c r="K23" s="32"/>
      <c r="L23" s="32"/>
      <c r="M23" s="3">
        <f t="shared" ref="M23:M29" si="4">+I23+J23+K23+L23</f>
        <v>0</v>
      </c>
      <c r="N23" s="3">
        <f t="shared" ref="N23:N29" si="5">SUM(D23:L23)</f>
        <v>0</v>
      </c>
    </row>
    <row r="24" spans="1:14" x14ac:dyDescent="0.25">
      <c r="A24" s="1" t="s">
        <v>57</v>
      </c>
      <c r="B24" s="1" t="s">
        <v>61</v>
      </c>
      <c r="D24" s="32"/>
      <c r="E24" s="32"/>
      <c r="F24" s="32"/>
      <c r="G24" s="32"/>
      <c r="H24" s="32"/>
      <c r="I24" s="32"/>
      <c r="J24" s="32"/>
      <c r="K24" s="32"/>
      <c r="L24" s="32"/>
      <c r="M24" s="3">
        <f t="shared" si="4"/>
        <v>0</v>
      </c>
      <c r="N24" s="3">
        <f t="shared" si="5"/>
        <v>0</v>
      </c>
    </row>
    <row r="25" spans="1:14" x14ac:dyDescent="0.25">
      <c r="A25" s="1" t="s">
        <v>65</v>
      </c>
      <c r="B25" s="1" t="s">
        <v>39</v>
      </c>
      <c r="D25" s="32"/>
      <c r="E25" s="32"/>
      <c r="F25" s="32"/>
      <c r="G25" s="32"/>
      <c r="H25" s="32"/>
      <c r="I25" s="32"/>
      <c r="J25" s="32"/>
      <c r="K25" s="32"/>
      <c r="L25" s="32"/>
      <c r="M25" s="3">
        <f t="shared" si="4"/>
        <v>0</v>
      </c>
      <c r="N25" s="3">
        <f t="shared" si="5"/>
        <v>0</v>
      </c>
    </row>
    <row r="26" spans="1:14" x14ac:dyDescent="0.25">
      <c r="A26" s="3" t="s">
        <v>67</v>
      </c>
      <c r="B26" s="1" t="s">
        <v>40</v>
      </c>
      <c r="D26" s="32"/>
      <c r="E26" s="32"/>
      <c r="F26" s="32"/>
      <c r="G26" s="32"/>
      <c r="H26" s="32"/>
      <c r="I26" s="32"/>
      <c r="J26" s="32"/>
      <c r="K26" s="32"/>
      <c r="L26" s="32"/>
      <c r="M26" s="3">
        <f t="shared" si="4"/>
        <v>0</v>
      </c>
      <c r="N26" s="3">
        <f t="shared" si="5"/>
        <v>0</v>
      </c>
    </row>
    <row r="27" spans="1:14" x14ac:dyDescent="0.25">
      <c r="A27" s="3" t="s">
        <v>85</v>
      </c>
      <c r="B27" s="1" t="s">
        <v>41</v>
      </c>
      <c r="D27" s="32"/>
      <c r="E27" s="32"/>
      <c r="F27" s="32"/>
      <c r="G27" s="32"/>
      <c r="H27" s="32"/>
      <c r="I27" s="32"/>
      <c r="J27" s="32"/>
      <c r="K27" s="32"/>
      <c r="L27" s="32"/>
      <c r="M27" s="3">
        <f t="shared" si="4"/>
        <v>0</v>
      </c>
      <c r="N27" s="3">
        <f t="shared" si="5"/>
        <v>0</v>
      </c>
    </row>
    <row r="28" spans="1:14" x14ac:dyDescent="0.25">
      <c r="A28" s="1" t="s">
        <v>45</v>
      </c>
      <c r="B28" s="1" t="s">
        <v>42</v>
      </c>
      <c r="D28" s="32"/>
      <c r="E28" s="32"/>
      <c r="F28" s="32"/>
      <c r="G28" s="32"/>
      <c r="H28" s="32"/>
      <c r="I28" s="32"/>
      <c r="J28" s="32"/>
      <c r="K28" s="32"/>
      <c r="L28" s="32"/>
      <c r="M28" s="3">
        <f t="shared" si="4"/>
        <v>0</v>
      </c>
      <c r="N28" s="3">
        <f t="shared" si="5"/>
        <v>0</v>
      </c>
    </row>
    <row r="29" spans="1:14" x14ac:dyDescent="0.25">
      <c r="A29" s="1" t="s">
        <v>30</v>
      </c>
      <c r="B29" s="1" t="s">
        <v>43</v>
      </c>
      <c r="D29" s="32"/>
      <c r="E29" s="32"/>
      <c r="F29" s="32"/>
      <c r="G29" s="32"/>
      <c r="H29" s="32"/>
      <c r="I29" s="32"/>
      <c r="J29" s="32"/>
      <c r="K29" s="32"/>
      <c r="L29" s="32"/>
      <c r="M29" s="3">
        <f t="shared" si="4"/>
        <v>0</v>
      </c>
      <c r="N29" s="3">
        <f t="shared" si="5"/>
        <v>0</v>
      </c>
    </row>
    <row r="30" spans="1:14" s="2" customFormat="1" x14ac:dyDescent="0.25">
      <c r="A30" s="2" t="s">
        <v>46</v>
      </c>
      <c r="D30" s="25">
        <f>SUM(D23:D29)</f>
        <v>0</v>
      </c>
      <c r="E30" s="25">
        <f>SUM(E23:E29)</f>
        <v>0</v>
      </c>
      <c r="F30" s="25">
        <f>SUM(F23:F29)</f>
        <v>0</v>
      </c>
      <c r="G30" s="25">
        <f>SUM(G23:G29)</f>
        <v>0</v>
      </c>
      <c r="H30" s="25">
        <f>SUM(H23:H29)</f>
        <v>0</v>
      </c>
      <c r="I30" s="25">
        <f t="shared" ref="I30:N30" si="6">SUM(I23:I29)</f>
        <v>0</v>
      </c>
      <c r="J30" s="25">
        <f t="shared" si="6"/>
        <v>0</v>
      </c>
      <c r="K30" s="25">
        <f t="shared" si="6"/>
        <v>0</v>
      </c>
      <c r="L30" s="25">
        <f t="shared" si="6"/>
        <v>0</v>
      </c>
      <c r="M30" s="25">
        <f t="shared" si="6"/>
        <v>0</v>
      </c>
      <c r="N30" s="25">
        <f t="shared" si="6"/>
        <v>0</v>
      </c>
    </row>
    <row r="32" spans="1:14" s="2" customFormat="1" x14ac:dyDescent="0.25">
      <c r="A32" s="2" t="s">
        <v>47</v>
      </c>
      <c r="D32" s="25">
        <f t="shared" ref="D32:L32" si="7">D17+D21+D30</f>
        <v>0</v>
      </c>
      <c r="E32" s="25">
        <f t="shared" si="7"/>
        <v>0</v>
      </c>
      <c r="F32" s="25">
        <f t="shared" si="7"/>
        <v>0</v>
      </c>
      <c r="G32" s="25">
        <f t="shared" si="7"/>
        <v>0</v>
      </c>
      <c r="H32" s="25">
        <f t="shared" si="7"/>
        <v>0</v>
      </c>
      <c r="I32" s="25">
        <f t="shared" si="7"/>
        <v>0</v>
      </c>
      <c r="J32" s="25">
        <f t="shared" si="7"/>
        <v>0</v>
      </c>
      <c r="K32" s="25">
        <f t="shared" si="7"/>
        <v>0</v>
      </c>
      <c r="L32" s="25">
        <f t="shared" si="7"/>
        <v>0</v>
      </c>
      <c r="M32" s="25">
        <f>+M17+M21+M30</f>
        <v>0</v>
      </c>
      <c r="N32" s="25">
        <f>+N17+N21+N30</f>
        <v>0</v>
      </c>
    </row>
    <row r="34" spans="1:14" s="2" customFormat="1" x14ac:dyDescent="0.25">
      <c r="A34" s="2" t="s">
        <v>48</v>
      </c>
      <c r="D34" s="2" t="e">
        <f>AVERAGE(D15:D16)</f>
        <v>#DIV/0!</v>
      </c>
      <c r="E34" s="2" t="e">
        <f t="shared" ref="E34:L34" si="8">AVERAGE(E15:E16)</f>
        <v>#DIV/0!</v>
      </c>
      <c r="F34" s="2" t="e">
        <f t="shared" si="8"/>
        <v>#DIV/0!</v>
      </c>
      <c r="G34" s="2" t="e">
        <f t="shared" si="8"/>
        <v>#DIV/0!</v>
      </c>
      <c r="H34" s="2" t="e">
        <f t="shared" si="8"/>
        <v>#DIV/0!</v>
      </c>
      <c r="I34" s="2" t="e">
        <f t="shared" si="8"/>
        <v>#DIV/0!</v>
      </c>
      <c r="J34" s="2" t="e">
        <f t="shared" si="8"/>
        <v>#DIV/0!</v>
      </c>
      <c r="K34" s="2" t="e">
        <f t="shared" si="8"/>
        <v>#DIV/0!</v>
      </c>
      <c r="L34" s="2" t="e">
        <f t="shared" si="8"/>
        <v>#DIV/0!</v>
      </c>
      <c r="M34" s="2">
        <f>AVERAGE(M15:M16)</f>
        <v>0</v>
      </c>
      <c r="N34" s="2">
        <f>AVERAGE(N15:N16)</f>
        <v>0</v>
      </c>
    </row>
    <row r="35" spans="1:14" s="4" customFormat="1" x14ac:dyDescent="0.25">
      <c r="A35" s="4" t="s">
        <v>49</v>
      </c>
      <c r="D35" s="4" t="e">
        <f>D17/D32</f>
        <v>#DIV/0!</v>
      </c>
      <c r="E35" s="4" t="e">
        <f t="shared" ref="E35:M35" si="9">E17/E32</f>
        <v>#DIV/0!</v>
      </c>
      <c r="F35" s="4" t="e">
        <f t="shared" si="9"/>
        <v>#DIV/0!</v>
      </c>
      <c r="G35" s="4" t="e">
        <f t="shared" si="9"/>
        <v>#DIV/0!</v>
      </c>
      <c r="H35" s="4" t="e">
        <f t="shared" si="9"/>
        <v>#DIV/0!</v>
      </c>
      <c r="I35" s="4" t="e">
        <f t="shared" si="9"/>
        <v>#DIV/0!</v>
      </c>
      <c r="J35" s="4" t="e">
        <f t="shared" si="9"/>
        <v>#DIV/0!</v>
      </c>
      <c r="K35" s="4" t="e">
        <f t="shared" si="9"/>
        <v>#DIV/0!</v>
      </c>
      <c r="L35" s="4" t="e">
        <f t="shared" si="9"/>
        <v>#DIV/0!</v>
      </c>
      <c r="M35" s="4" t="e">
        <f t="shared" si="9"/>
        <v>#DIV/0!</v>
      </c>
      <c r="N35" s="4" t="e">
        <f t="shared" ref="N35" si="10">N17/N32</f>
        <v>#DIV/0!</v>
      </c>
    </row>
    <row r="36" spans="1:14" s="2" customFormat="1" x14ac:dyDescent="0.25">
      <c r="A36" s="2" t="s">
        <v>50</v>
      </c>
      <c r="D36" s="2" t="e">
        <f>RANK(D49,D49:D51)</f>
        <v>#DIV/0!</v>
      </c>
      <c r="E36" s="2" t="e">
        <f t="shared" ref="E36:M36" si="11">RANK(E49,E49:E51)</f>
        <v>#DIV/0!</v>
      </c>
      <c r="F36" s="2" t="e">
        <f t="shared" si="11"/>
        <v>#DIV/0!</v>
      </c>
      <c r="G36" s="2" t="e">
        <f t="shared" si="11"/>
        <v>#DIV/0!</v>
      </c>
      <c r="H36" s="2" t="e">
        <f t="shared" si="11"/>
        <v>#DIV/0!</v>
      </c>
      <c r="I36" s="2" t="e">
        <f t="shared" si="11"/>
        <v>#DIV/0!</v>
      </c>
      <c r="J36" s="2" t="e">
        <f t="shared" si="11"/>
        <v>#DIV/0!</v>
      </c>
      <c r="K36" s="2" t="e">
        <f t="shared" si="11"/>
        <v>#DIV/0!</v>
      </c>
      <c r="L36" s="2" t="e">
        <f t="shared" si="11"/>
        <v>#DIV/0!</v>
      </c>
      <c r="M36" s="2">
        <f t="shared" si="11"/>
        <v>1</v>
      </c>
      <c r="N36" s="2">
        <f t="shared" ref="N36" si="12">RANK(N49,N49:N51)</f>
        <v>1</v>
      </c>
    </row>
    <row r="38" spans="1:14" s="2" customFormat="1" x14ac:dyDescent="0.25">
      <c r="A38" s="2" t="s">
        <v>51</v>
      </c>
      <c r="D38" s="2" t="e">
        <f>AVERAGE(D19:D20)</f>
        <v>#DIV/0!</v>
      </c>
      <c r="E38" s="2" t="e">
        <f t="shared" ref="E38:M38" si="13">AVERAGE(E19:E20)</f>
        <v>#DIV/0!</v>
      </c>
      <c r="F38" s="2" t="e">
        <f t="shared" si="13"/>
        <v>#DIV/0!</v>
      </c>
      <c r="G38" s="2" t="e">
        <f t="shared" si="13"/>
        <v>#DIV/0!</v>
      </c>
      <c r="H38" s="2" t="e">
        <f t="shared" si="13"/>
        <v>#DIV/0!</v>
      </c>
      <c r="I38" s="2" t="e">
        <f t="shared" si="13"/>
        <v>#DIV/0!</v>
      </c>
      <c r="J38" s="2" t="e">
        <f t="shared" si="13"/>
        <v>#DIV/0!</v>
      </c>
      <c r="K38" s="2" t="e">
        <f t="shared" si="13"/>
        <v>#DIV/0!</v>
      </c>
      <c r="L38" s="2" t="e">
        <f t="shared" si="13"/>
        <v>#DIV/0!</v>
      </c>
      <c r="M38" s="2">
        <f t="shared" si="13"/>
        <v>0</v>
      </c>
      <c r="N38" s="2">
        <f t="shared" ref="N38" si="14">AVERAGE(N19:N20)</f>
        <v>0</v>
      </c>
    </row>
    <row r="39" spans="1:14" s="4" customFormat="1" x14ac:dyDescent="0.25">
      <c r="A39" s="4" t="s">
        <v>49</v>
      </c>
      <c r="D39" s="4" t="e">
        <f>D21/D32</f>
        <v>#DIV/0!</v>
      </c>
      <c r="E39" s="4" t="e">
        <f t="shared" ref="E39:M39" si="15">E21/E32</f>
        <v>#DIV/0!</v>
      </c>
      <c r="F39" s="4" t="e">
        <f t="shared" si="15"/>
        <v>#DIV/0!</v>
      </c>
      <c r="G39" s="4" t="e">
        <f t="shared" si="15"/>
        <v>#DIV/0!</v>
      </c>
      <c r="H39" s="4" t="e">
        <f t="shared" si="15"/>
        <v>#DIV/0!</v>
      </c>
      <c r="I39" s="4" t="e">
        <f t="shared" si="15"/>
        <v>#DIV/0!</v>
      </c>
      <c r="J39" s="4" t="e">
        <f t="shared" si="15"/>
        <v>#DIV/0!</v>
      </c>
      <c r="K39" s="4" t="e">
        <f t="shared" si="15"/>
        <v>#DIV/0!</v>
      </c>
      <c r="L39" s="4" t="e">
        <f t="shared" si="15"/>
        <v>#DIV/0!</v>
      </c>
      <c r="M39" s="4" t="e">
        <f t="shared" si="15"/>
        <v>#DIV/0!</v>
      </c>
      <c r="N39" s="4" t="e">
        <f t="shared" ref="N39" si="16">N21/N32</f>
        <v>#DIV/0!</v>
      </c>
    </row>
    <row r="40" spans="1:14" s="2" customFormat="1" x14ac:dyDescent="0.25">
      <c r="A40" s="2" t="s">
        <v>50</v>
      </c>
      <c r="D40" s="2" t="e">
        <f>RANK(D50,D49:D51)</f>
        <v>#DIV/0!</v>
      </c>
      <c r="E40" s="2" t="e">
        <f t="shared" ref="E40:M40" si="17">RANK(E50,E49:E51)</f>
        <v>#DIV/0!</v>
      </c>
      <c r="F40" s="2" t="e">
        <f t="shared" si="17"/>
        <v>#DIV/0!</v>
      </c>
      <c r="G40" s="2" t="e">
        <f t="shared" si="17"/>
        <v>#DIV/0!</v>
      </c>
      <c r="H40" s="2" t="e">
        <f t="shared" si="17"/>
        <v>#DIV/0!</v>
      </c>
      <c r="I40" s="2" t="e">
        <f t="shared" si="17"/>
        <v>#DIV/0!</v>
      </c>
      <c r="J40" s="2" t="e">
        <f t="shared" si="17"/>
        <v>#DIV/0!</v>
      </c>
      <c r="K40" s="2" t="e">
        <f t="shared" si="17"/>
        <v>#DIV/0!</v>
      </c>
      <c r="L40" s="2" t="e">
        <f t="shared" si="17"/>
        <v>#DIV/0!</v>
      </c>
      <c r="M40" s="2">
        <f t="shared" si="17"/>
        <v>1</v>
      </c>
      <c r="N40" s="2">
        <f t="shared" ref="N40" si="18">RANK(N50,N49:N51)</f>
        <v>1</v>
      </c>
    </row>
    <row r="42" spans="1:14" s="2" customFormat="1" x14ac:dyDescent="0.25">
      <c r="A42" s="2" t="s">
        <v>52</v>
      </c>
      <c r="D42" s="2" t="e">
        <f>AVERAGE(D23:D29)</f>
        <v>#DIV/0!</v>
      </c>
      <c r="E42" s="2" t="e">
        <f t="shared" ref="E42:M42" si="19">AVERAGE(E23:E29)</f>
        <v>#DIV/0!</v>
      </c>
      <c r="F42" s="2" t="e">
        <f t="shared" si="19"/>
        <v>#DIV/0!</v>
      </c>
      <c r="G42" s="2" t="e">
        <f t="shared" si="19"/>
        <v>#DIV/0!</v>
      </c>
      <c r="H42" s="2" t="e">
        <f t="shared" si="19"/>
        <v>#DIV/0!</v>
      </c>
      <c r="I42" s="2" t="e">
        <f t="shared" si="19"/>
        <v>#DIV/0!</v>
      </c>
      <c r="J42" s="2" t="e">
        <f t="shared" si="19"/>
        <v>#DIV/0!</v>
      </c>
      <c r="K42" s="2" t="e">
        <f t="shared" si="19"/>
        <v>#DIV/0!</v>
      </c>
      <c r="L42" s="2" t="e">
        <f t="shared" si="19"/>
        <v>#DIV/0!</v>
      </c>
      <c r="M42" s="2">
        <f t="shared" si="19"/>
        <v>0</v>
      </c>
      <c r="N42" s="2">
        <f t="shared" ref="N42" si="20">AVERAGE(N23:N29)</f>
        <v>0</v>
      </c>
    </row>
    <row r="43" spans="1:14" s="4" customFormat="1" x14ac:dyDescent="0.25">
      <c r="A43" s="4" t="s">
        <v>49</v>
      </c>
      <c r="D43" s="4" t="e">
        <f>D30/D32</f>
        <v>#DIV/0!</v>
      </c>
      <c r="E43" s="4" t="e">
        <f t="shared" ref="E43:M43" si="21">E30/E32</f>
        <v>#DIV/0!</v>
      </c>
      <c r="F43" s="4" t="e">
        <f t="shared" si="21"/>
        <v>#DIV/0!</v>
      </c>
      <c r="G43" s="4" t="e">
        <f t="shared" si="21"/>
        <v>#DIV/0!</v>
      </c>
      <c r="H43" s="4" t="e">
        <f t="shared" si="21"/>
        <v>#DIV/0!</v>
      </c>
      <c r="I43" s="4" t="e">
        <f t="shared" si="21"/>
        <v>#DIV/0!</v>
      </c>
      <c r="J43" s="4" t="e">
        <f t="shared" si="21"/>
        <v>#DIV/0!</v>
      </c>
      <c r="K43" s="4" t="e">
        <f t="shared" si="21"/>
        <v>#DIV/0!</v>
      </c>
      <c r="L43" s="4" t="e">
        <f t="shared" si="21"/>
        <v>#DIV/0!</v>
      </c>
      <c r="M43" s="4" t="e">
        <f t="shared" si="21"/>
        <v>#DIV/0!</v>
      </c>
      <c r="N43" s="4" t="e">
        <f t="shared" ref="N43" si="22">N30/N32</f>
        <v>#DIV/0!</v>
      </c>
    </row>
    <row r="44" spans="1:14" s="2" customFormat="1" x14ac:dyDescent="0.25">
      <c r="A44" s="2" t="s">
        <v>50</v>
      </c>
      <c r="D44" s="2" t="e">
        <f>RANK(D51,D49:D51)</f>
        <v>#DIV/0!</v>
      </c>
      <c r="E44" s="2" t="e">
        <f t="shared" ref="E44:M44" si="23">RANK(E51,E49:E51)</f>
        <v>#DIV/0!</v>
      </c>
      <c r="F44" s="2" t="e">
        <f t="shared" si="23"/>
        <v>#DIV/0!</v>
      </c>
      <c r="G44" s="2" t="e">
        <f t="shared" si="23"/>
        <v>#DIV/0!</v>
      </c>
      <c r="H44" s="2" t="e">
        <f t="shared" si="23"/>
        <v>#DIV/0!</v>
      </c>
      <c r="I44" s="2" t="e">
        <f t="shared" si="23"/>
        <v>#DIV/0!</v>
      </c>
      <c r="J44" s="2" t="e">
        <f t="shared" si="23"/>
        <v>#DIV/0!</v>
      </c>
      <c r="K44" s="2" t="e">
        <f t="shared" si="23"/>
        <v>#DIV/0!</v>
      </c>
      <c r="L44" s="2" t="e">
        <f t="shared" si="23"/>
        <v>#DIV/0!</v>
      </c>
      <c r="M44" s="2">
        <f t="shared" si="23"/>
        <v>1</v>
      </c>
      <c r="N44" s="2">
        <f t="shared" ref="N44" si="24">RANK(N51,N49:N51)</f>
        <v>1</v>
      </c>
    </row>
    <row r="46" spans="1:14" s="2" customFormat="1" ht="12" customHeight="1" x14ac:dyDescent="0.25">
      <c r="A46" s="2" t="s">
        <v>53</v>
      </c>
      <c r="D46" s="2">
        <f>(D30+D21+D17)/8</f>
        <v>0</v>
      </c>
      <c r="E46" s="2">
        <f>(E30+E21+E17)/8</f>
        <v>0</v>
      </c>
      <c r="F46" s="2">
        <f>(F30+F21+F17)/8</f>
        <v>0</v>
      </c>
      <c r="G46" s="2">
        <f>(G30+G21+G17)/8</f>
        <v>0</v>
      </c>
      <c r="H46" s="2">
        <f>(H30+H21+H17)/9</f>
        <v>0</v>
      </c>
      <c r="I46" s="2">
        <f>(I30+I21+I17)/5</f>
        <v>0</v>
      </c>
      <c r="J46" s="2">
        <f>(J30+J21+J17)/3</f>
        <v>0</v>
      </c>
      <c r="K46" s="2">
        <f>(K30+K21+K17)/9</f>
        <v>0</v>
      </c>
      <c r="L46" s="2">
        <f>(L30+L21+L17)/3</f>
        <v>0</v>
      </c>
      <c r="M46" s="2">
        <f>(M30+M21+M17)/9</f>
        <v>0</v>
      </c>
      <c r="N46" s="2">
        <f>(N30+N21+N17)/11</f>
        <v>0</v>
      </c>
    </row>
    <row r="49" spans="4:14" x14ac:dyDescent="0.25">
      <c r="D49" s="1" t="e">
        <f>D34</f>
        <v>#DIV/0!</v>
      </c>
      <c r="E49" s="1" t="e">
        <f t="shared" ref="E49:N49" si="25">E34</f>
        <v>#DIV/0!</v>
      </c>
      <c r="F49" s="1" t="e">
        <f t="shared" si="25"/>
        <v>#DIV/0!</v>
      </c>
      <c r="G49" s="1" t="e">
        <f t="shared" si="25"/>
        <v>#DIV/0!</v>
      </c>
      <c r="H49" s="1" t="e">
        <f t="shared" si="25"/>
        <v>#DIV/0!</v>
      </c>
      <c r="I49" s="1" t="e">
        <f t="shared" si="25"/>
        <v>#DIV/0!</v>
      </c>
      <c r="J49" s="1" t="e">
        <f t="shared" si="25"/>
        <v>#DIV/0!</v>
      </c>
      <c r="K49" s="1" t="e">
        <f t="shared" si="25"/>
        <v>#DIV/0!</v>
      </c>
      <c r="L49" s="1" t="e">
        <f t="shared" si="25"/>
        <v>#DIV/0!</v>
      </c>
      <c r="M49" s="1">
        <f t="shared" si="25"/>
        <v>0</v>
      </c>
      <c r="N49" s="1">
        <f t="shared" si="25"/>
        <v>0</v>
      </c>
    </row>
    <row r="50" spans="4:14" x14ac:dyDescent="0.25">
      <c r="D50" s="1" t="e">
        <f>D38</f>
        <v>#DIV/0!</v>
      </c>
      <c r="E50" s="1" t="e">
        <f t="shared" ref="E50:N50" si="26">E38</f>
        <v>#DIV/0!</v>
      </c>
      <c r="F50" s="1" t="e">
        <f t="shared" si="26"/>
        <v>#DIV/0!</v>
      </c>
      <c r="G50" s="1" t="e">
        <f t="shared" si="26"/>
        <v>#DIV/0!</v>
      </c>
      <c r="H50" s="1" t="e">
        <f t="shared" si="26"/>
        <v>#DIV/0!</v>
      </c>
      <c r="I50" s="1" t="e">
        <f t="shared" si="26"/>
        <v>#DIV/0!</v>
      </c>
      <c r="J50" s="1" t="e">
        <f t="shared" si="26"/>
        <v>#DIV/0!</v>
      </c>
      <c r="K50" s="1" t="e">
        <f t="shared" si="26"/>
        <v>#DIV/0!</v>
      </c>
      <c r="L50" s="1" t="e">
        <f t="shared" si="26"/>
        <v>#DIV/0!</v>
      </c>
      <c r="M50" s="1">
        <f t="shared" si="26"/>
        <v>0</v>
      </c>
      <c r="N50" s="1">
        <f t="shared" si="26"/>
        <v>0</v>
      </c>
    </row>
    <row r="51" spans="4:14" x14ac:dyDescent="0.25">
      <c r="D51" s="1" t="e">
        <f>D42</f>
        <v>#DIV/0!</v>
      </c>
      <c r="E51" s="1" t="e">
        <f t="shared" ref="E51:N51" si="27">E42</f>
        <v>#DIV/0!</v>
      </c>
      <c r="F51" s="1" t="e">
        <f t="shared" si="27"/>
        <v>#DIV/0!</v>
      </c>
      <c r="G51" s="1" t="e">
        <f t="shared" si="27"/>
        <v>#DIV/0!</v>
      </c>
      <c r="H51" s="1" t="e">
        <f t="shared" si="27"/>
        <v>#DIV/0!</v>
      </c>
      <c r="I51" s="1" t="e">
        <f t="shared" si="27"/>
        <v>#DIV/0!</v>
      </c>
      <c r="J51" s="1" t="e">
        <f t="shared" si="27"/>
        <v>#DIV/0!</v>
      </c>
      <c r="K51" s="1" t="e">
        <f t="shared" si="27"/>
        <v>#DIV/0!</v>
      </c>
      <c r="L51" s="1" t="e">
        <f t="shared" si="27"/>
        <v>#DIV/0!</v>
      </c>
      <c r="M51" s="1">
        <f t="shared" si="27"/>
        <v>0</v>
      </c>
      <c r="N51" s="1">
        <f t="shared" si="27"/>
        <v>0</v>
      </c>
    </row>
  </sheetData>
  <phoneticPr fontId="1" type="noConversion"/>
  <pageMargins left="0.21" right="0" top="0.25" bottom="0.25" header="0.24" footer="0.25"/>
  <pageSetup scale="95" orientation="landscape" r:id="rId1"/>
  <headerFooter alignWithMargins="0">
    <oddHeader xml:space="preserve">&amp;C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51"/>
  <sheetViews>
    <sheetView topLeftCell="A7" workbookViewId="0">
      <selection activeCell="A27" sqref="A27"/>
    </sheetView>
  </sheetViews>
  <sheetFormatPr defaultColWidth="9.109375" defaultRowHeight="13.2" x14ac:dyDescent="0.25"/>
  <cols>
    <col min="1" max="1" width="21.33203125" style="1" customWidth="1"/>
    <col min="2" max="2" width="9.6640625" style="1" customWidth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80</v>
      </c>
    </row>
    <row r="12" spans="1:14" x14ac:dyDescent="0.25">
      <c r="A12" s="1" t="s">
        <v>28</v>
      </c>
      <c r="D12" s="32"/>
      <c r="E12" s="33"/>
      <c r="F12" s="33"/>
      <c r="G12" s="33"/>
      <c r="H12" s="33"/>
      <c r="I12" s="33"/>
      <c r="J12" s="33"/>
      <c r="K12" s="33"/>
      <c r="L12" s="33"/>
      <c r="M12" s="3">
        <f>+I12+J12+K12+L12</f>
        <v>0</v>
      </c>
      <c r="N12" s="3">
        <f>SUM(D12:L12)</f>
        <v>0</v>
      </c>
    </row>
    <row r="13" spans="1:14" s="2" customFormat="1" x14ac:dyDescent="0.25">
      <c r="A13" s="2" t="s">
        <v>29</v>
      </c>
      <c r="D13" s="25">
        <f t="shared" ref="D13:N13" si="0">D12</f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/>
      <c r="E15" s="32"/>
      <c r="F15" s="32"/>
      <c r="G15" s="32"/>
      <c r="H15" s="32"/>
      <c r="I15" s="32"/>
      <c r="J15" s="32"/>
      <c r="K15" s="32"/>
      <c r="L15" s="32"/>
      <c r="M15" s="3">
        <f t="shared" ref="M15:M16" si="1">+I15+J15+K15+L15</f>
        <v>0</v>
      </c>
      <c r="N15" s="3">
        <f>SUM(D15:L15)</f>
        <v>0</v>
      </c>
    </row>
    <row r="16" spans="1:14" x14ac:dyDescent="0.25">
      <c r="A16" s="1" t="s">
        <v>31</v>
      </c>
      <c r="B16" s="1" t="s">
        <v>33</v>
      </c>
      <c r="D16" s="32"/>
      <c r="E16" s="32"/>
      <c r="F16" s="32"/>
      <c r="G16" s="32"/>
      <c r="H16" s="32"/>
      <c r="I16" s="32"/>
      <c r="J16" s="32"/>
      <c r="K16" s="32"/>
      <c r="L16" s="32"/>
      <c r="M16" s="3">
        <f t="shared" si="1"/>
        <v>0</v>
      </c>
      <c r="N16" s="3">
        <f>SUM(D16:L16)</f>
        <v>0</v>
      </c>
    </row>
    <row r="17" spans="1:14" s="2" customFormat="1" x14ac:dyDescent="0.25">
      <c r="A17" s="2" t="s">
        <v>34</v>
      </c>
      <c r="D17" s="25">
        <f>+D15+D16</f>
        <v>0</v>
      </c>
      <c r="E17" s="25">
        <f t="shared" ref="E17:N17" si="2">+E15+E16</f>
        <v>0</v>
      </c>
      <c r="F17" s="25">
        <f t="shared" si="2"/>
        <v>0</v>
      </c>
      <c r="G17" s="25">
        <f t="shared" si="2"/>
        <v>0</v>
      </c>
      <c r="H17" s="25">
        <f t="shared" si="2"/>
        <v>0</v>
      </c>
      <c r="I17" s="25">
        <f t="shared" si="2"/>
        <v>0</v>
      </c>
      <c r="J17" s="25">
        <f t="shared" si="2"/>
        <v>0</v>
      </c>
      <c r="K17" s="25">
        <f t="shared" si="2"/>
        <v>0</v>
      </c>
      <c r="L17" s="25">
        <f t="shared" si="2"/>
        <v>0</v>
      </c>
      <c r="M17" s="25">
        <f t="shared" si="2"/>
        <v>0</v>
      </c>
      <c r="N17" s="25">
        <f t="shared" si="2"/>
        <v>0</v>
      </c>
    </row>
    <row r="19" spans="1:14" x14ac:dyDescent="0.25">
      <c r="A19" s="3" t="s">
        <v>83</v>
      </c>
      <c r="B19" s="1" t="s">
        <v>36</v>
      </c>
      <c r="D19" s="32"/>
      <c r="E19" s="32"/>
      <c r="F19" s="32"/>
      <c r="G19" s="32"/>
      <c r="H19" s="32"/>
      <c r="I19" s="32"/>
      <c r="J19" s="32"/>
      <c r="K19" s="32"/>
      <c r="L19" s="32"/>
      <c r="M19" s="3">
        <f>+I19+J19+K19+L19</f>
        <v>0</v>
      </c>
      <c r="N19" s="3">
        <f>SUM(D19:L19)</f>
        <v>0</v>
      </c>
    </row>
    <row r="20" spans="1:14" x14ac:dyDescent="0.25">
      <c r="A20" s="1" t="s">
        <v>35</v>
      </c>
      <c r="B20" s="1" t="s">
        <v>37</v>
      </c>
      <c r="D20" s="32"/>
      <c r="E20" s="32"/>
      <c r="F20" s="32"/>
      <c r="G20" s="32"/>
      <c r="H20" s="32"/>
      <c r="I20" s="32"/>
      <c r="J20" s="32"/>
      <c r="K20" s="32"/>
      <c r="L20" s="32"/>
      <c r="M20" s="3">
        <f>+I20+J20+K20+L20</f>
        <v>0</v>
      </c>
      <c r="N20" s="3">
        <f>SUM(D20:L20)</f>
        <v>0</v>
      </c>
    </row>
    <row r="21" spans="1:14" s="2" customFormat="1" x14ac:dyDescent="0.25">
      <c r="A21" s="2" t="s">
        <v>38</v>
      </c>
      <c r="D21" s="25">
        <f>+D19+D20</f>
        <v>0</v>
      </c>
      <c r="E21" s="25">
        <f t="shared" ref="E21:N21" si="3">+E19+E20</f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  <c r="I21" s="25">
        <f t="shared" si="3"/>
        <v>0</v>
      </c>
      <c r="J21" s="25">
        <f t="shared" si="3"/>
        <v>0</v>
      </c>
      <c r="K21" s="25">
        <f t="shared" si="3"/>
        <v>0</v>
      </c>
      <c r="L21" s="25">
        <f t="shared" si="3"/>
        <v>0</v>
      </c>
      <c r="M21" s="25">
        <f t="shared" si="3"/>
        <v>0</v>
      </c>
      <c r="N21" s="25">
        <f t="shared" si="3"/>
        <v>0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/>
      <c r="E23" s="32"/>
      <c r="F23" s="32"/>
      <c r="G23" s="32"/>
      <c r="H23" s="32"/>
      <c r="I23" s="32"/>
      <c r="J23" s="32"/>
      <c r="K23" s="32"/>
      <c r="L23" s="32"/>
      <c r="M23" s="3">
        <f t="shared" ref="M23:M29" si="4">+I23+J23+K23+L23</f>
        <v>0</v>
      </c>
      <c r="N23" s="3">
        <f t="shared" ref="N23:N29" si="5">SUM(D23:L23)</f>
        <v>0</v>
      </c>
    </row>
    <row r="24" spans="1:14" x14ac:dyDescent="0.25">
      <c r="A24" s="1" t="s">
        <v>57</v>
      </c>
      <c r="B24" s="1" t="s">
        <v>61</v>
      </c>
      <c r="D24" s="32"/>
      <c r="E24" s="32"/>
      <c r="F24" s="32"/>
      <c r="G24" s="32"/>
      <c r="H24" s="32"/>
      <c r="I24" s="32"/>
      <c r="J24" s="32"/>
      <c r="K24" s="32"/>
      <c r="L24" s="32"/>
      <c r="M24" s="3">
        <f t="shared" si="4"/>
        <v>0</v>
      </c>
      <c r="N24" s="3">
        <f t="shared" si="5"/>
        <v>0</v>
      </c>
    </row>
    <row r="25" spans="1:14" x14ac:dyDescent="0.25">
      <c r="A25" s="1" t="s">
        <v>65</v>
      </c>
      <c r="B25" s="1" t="s">
        <v>39</v>
      </c>
      <c r="D25" s="32"/>
      <c r="E25" s="32"/>
      <c r="F25" s="32"/>
      <c r="G25" s="32"/>
      <c r="H25" s="32"/>
      <c r="I25" s="32"/>
      <c r="J25" s="32"/>
      <c r="K25" s="32"/>
      <c r="L25" s="32"/>
      <c r="M25" s="3">
        <f t="shared" si="4"/>
        <v>0</v>
      </c>
      <c r="N25" s="3">
        <f t="shared" si="5"/>
        <v>0</v>
      </c>
    </row>
    <row r="26" spans="1:14" x14ac:dyDescent="0.25">
      <c r="A26" s="3" t="s">
        <v>67</v>
      </c>
      <c r="B26" s="1" t="s">
        <v>40</v>
      </c>
      <c r="D26" s="32"/>
      <c r="E26" s="32"/>
      <c r="F26" s="32"/>
      <c r="G26" s="32"/>
      <c r="H26" s="32"/>
      <c r="I26" s="32"/>
      <c r="J26" s="32"/>
      <c r="K26" s="32"/>
      <c r="L26" s="32"/>
      <c r="M26" s="3">
        <f t="shared" si="4"/>
        <v>0</v>
      </c>
      <c r="N26" s="3">
        <f t="shared" si="5"/>
        <v>0</v>
      </c>
    </row>
    <row r="27" spans="1:14" x14ac:dyDescent="0.25">
      <c r="A27" s="3" t="s">
        <v>58</v>
      </c>
      <c r="B27" s="1" t="s">
        <v>41</v>
      </c>
      <c r="D27" s="32"/>
      <c r="E27" s="32"/>
      <c r="F27" s="32"/>
      <c r="G27" s="32"/>
      <c r="H27" s="32"/>
      <c r="I27" s="32"/>
      <c r="J27" s="32"/>
      <c r="K27" s="32"/>
      <c r="L27" s="32"/>
      <c r="M27" s="3">
        <f t="shared" si="4"/>
        <v>0</v>
      </c>
      <c r="N27" s="3">
        <f t="shared" si="5"/>
        <v>0</v>
      </c>
    </row>
    <row r="28" spans="1:14" x14ac:dyDescent="0.25">
      <c r="A28" s="1" t="s">
        <v>45</v>
      </c>
      <c r="B28" s="1" t="s">
        <v>42</v>
      </c>
      <c r="D28" s="32"/>
      <c r="E28" s="32"/>
      <c r="F28" s="32"/>
      <c r="G28" s="32"/>
      <c r="H28" s="32"/>
      <c r="I28" s="32"/>
      <c r="J28" s="32"/>
      <c r="K28" s="32"/>
      <c r="L28" s="32"/>
      <c r="M28" s="3">
        <f t="shared" si="4"/>
        <v>0</v>
      </c>
      <c r="N28" s="3">
        <f t="shared" si="5"/>
        <v>0</v>
      </c>
    </row>
    <row r="29" spans="1:14" x14ac:dyDescent="0.25">
      <c r="A29" s="1" t="s">
        <v>30</v>
      </c>
      <c r="B29" s="1" t="s">
        <v>43</v>
      </c>
      <c r="D29" s="32"/>
      <c r="E29" s="32"/>
      <c r="F29" s="32"/>
      <c r="G29" s="32"/>
      <c r="H29" s="32"/>
      <c r="I29" s="32"/>
      <c r="J29" s="32"/>
      <c r="K29" s="32"/>
      <c r="L29" s="32"/>
      <c r="M29" s="3">
        <f t="shared" si="4"/>
        <v>0</v>
      </c>
      <c r="N29" s="3">
        <f t="shared" si="5"/>
        <v>0</v>
      </c>
    </row>
    <row r="30" spans="1:14" s="2" customFormat="1" x14ac:dyDescent="0.25">
      <c r="A30" s="2" t="s">
        <v>46</v>
      </c>
      <c r="D30" s="25">
        <f>SUM(D23:D29)</f>
        <v>0</v>
      </c>
      <c r="E30" s="25">
        <f t="shared" ref="E30:L30" si="6">SUM(E23:E29)</f>
        <v>0</v>
      </c>
      <c r="F30" s="25">
        <f t="shared" si="6"/>
        <v>0</v>
      </c>
      <c r="G30" s="25">
        <f t="shared" si="6"/>
        <v>0</v>
      </c>
      <c r="H30" s="25">
        <f t="shared" si="6"/>
        <v>0</v>
      </c>
      <c r="I30" s="25">
        <f t="shared" si="6"/>
        <v>0</v>
      </c>
      <c r="J30" s="25">
        <f t="shared" si="6"/>
        <v>0</v>
      </c>
      <c r="K30" s="25">
        <f t="shared" si="6"/>
        <v>0</v>
      </c>
      <c r="L30" s="25">
        <f t="shared" si="6"/>
        <v>0</v>
      </c>
      <c r="M30" s="25">
        <f>SUM(M23:M29)</f>
        <v>0</v>
      </c>
      <c r="N30" s="25">
        <f>SUM(N23:N29)</f>
        <v>0</v>
      </c>
    </row>
    <row r="32" spans="1:14" s="2" customFormat="1" x14ac:dyDescent="0.25">
      <c r="A32" s="2" t="s">
        <v>47</v>
      </c>
      <c r="D32" s="25">
        <f t="shared" ref="D32:L32" si="7">D17+D21+D30</f>
        <v>0</v>
      </c>
      <c r="E32" s="25">
        <f t="shared" si="7"/>
        <v>0</v>
      </c>
      <c r="F32" s="25">
        <f t="shared" si="7"/>
        <v>0</v>
      </c>
      <c r="G32" s="25">
        <f t="shared" si="7"/>
        <v>0</v>
      </c>
      <c r="H32" s="25">
        <f t="shared" si="7"/>
        <v>0</v>
      </c>
      <c r="I32" s="25">
        <f t="shared" si="7"/>
        <v>0</v>
      </c>
      <c r="J32" s="25">
        <f t="shared" si="7"/>
        <v>0</v>
      </c>
      <c r="K32" s="25">
        <f t="shared" si="7"/>
        <v>0</v>
      </c>
      <c r="L32" s="25">
        <f t="shared" si="7"/>
        <v>0</v>
      </c>
      <c r="M32" s="25">
        <f>+M17+M21+M30</f>
        <v>0</v>
      </c>
      <c r="N32" s="25">
        <f>+N17+N21+N30</f>
        <v>0</v>
      </c>
    </row>
    <row r="34" spans="1:14" s="2" customFormat="1" x14ac:dyDescent="0.25">
      <c r="A34" s="2" t="s">
        <v>48</v>
      </c>
      <c r="D34" s="2" t="e">
        <f>AVERAGE(D15:D16)</f>
        <v>#DIV/0!</v>
      </c>
      <c r="E34" s="2" t="e">
        <f t="shared" ref="E34:L34" si="8">AVERAGE(E15:E16)</f>
        <v>#DIV/0!</v>
      </c>
      <c r="F34" s="2" t="e">
        <f t="shared" si="8"/>
        <v>#DIV/0!</v>
      </c>
      <c r="G34" s="2" t="e">
        <f t="shared" si="8"/>
        <v>#DIV/0!</v>
      </c>
      <c r="H34" s="2" t="e">
        <f t="shared" si="8"/>
        <v>#DIV/0!</v>
      </c>
      <c r="I34" s="2" t="e">
        <f t="shared" si="8"/>
        <v>#DIV/0!</v>
      </c>
      <c r="J34" s="2" t="e">
        <f t="shared" si="8"/>
        <v>#DIV/0!</v>
      </c>
      <c r="K34" s="2" t="e">
        <f t="shared" si="8"/>
        <v>#DIV/0!</v>
      </c>
      <c r="L34" s="2" t="e">
        <f t="shared" si="8"/>
        <v>#DIV/0!</v>
      </c>
      <c r="M34" s="2">
        <f>AVERAGE(M15:M16)</f>
        <v>0</v>
      </c>
      <c r="N34" s="2">
        <f>AVERAGE(N15:N16)</f>
        <v>0</v>
      </c>
    </row>
    <row r="35" spans="1:14" s="4" customFormat="1" x14ac:dyDescent="0.25">
      <c r="A35" s="4" t="s">
        <v>49</v>
      </c>
      <c r="D35" s="4" t="e">
        <f>D17/D32</f>
        <v>#DIV/0!</v>
      </c>
      <c r="E35" s="4" t="e">
        <f t="shared" ref="E35:M35" si="9">E17/E32</f>
        <v>#DIV/0!</v>
      </c>
      <c r="F35" s="4" t="e">
        <f t="shared" si="9"/>
        <v>#DIV/0!</v>
      </c>
      <c r="G35" s="4" t="e">
        <f t="shared" si="9"/>
        <v>#DIV/0!</v>
      </c>
      <c r="H35" s="4" t="e">
        <f t="shared" si="9"/>
        <v>#DIV/0!</v>
      </c>
      <c r="I35" s="4" t="e">
        <f t="shared" si="9"/>
        <v>#DIV/0!</v>
      </c>
      <c r="J35" s="4" t="e">
        <f t="shared" si="9"/>
        <v>#DIV/0!</v>
      </c>
      <c r="K35" s="4" t="e">
        <f t="shared" si="9"/>
        <v>#DIV/0!</v>
      </c>
      <c r="L35" s="4" t="e">
        <f t="shared" si="9"/>
        <v>#DIV/0!</v>
      </c>
      <c r="M35" s="4" t="e">
        <f t="shared" si="9"/>
        <v>#DIV/0!</v>
      </c>
      <c r="N35" s="4" t="e">
        <f t="shared" ref="N35" si="10">N17/N32</f>
        <v>#DIV/0!</v>
      </c>
    </row>
    <row r="36" spans="1:14" s="2" customFormat="1" x14ac:dyDescent="0.25">
      <c r="A36" s="2" t="s">
        <v>50</v>
      </c>
      <c r="D36" s="2" t="e">
        <f>RANK(D49,D49:D51)</f>
        <v>#DIV/0!</v>
      </c>
      <c r="E36" s="2" t="e">
        <f t="shared" ref="E36:M36" si="11">RANK(E49,E49:E51)</f>
        <v>#DIV/0!</v>
      </c>
      <c r="F36" s="2" t="e">
        <f t="shared" si="11"/>
        <v>#DIV/0!</v>
      </c>
      <c r="G36" s="2" t="e">
        <f t="shared" si="11"/>
        <v>#DIV/0!</v>
      </c>
      <c r="H36" s="2" t="e">
        <f t="shared" si="11"/>
        <v>#DIV/0!</v>
      </c>
      <c r="I36" s="2" t="e">
        <f t="shared" si="11"/>
        <v>#DIV/0!</v>
      </c>
      <c r="J36" s="2" t="e">
        <f t="shared" si="11"/>
        <v>#DIV/0!</v>
      </c>
      <c r="K36" s="2" t="e">
        <f t="shared" si="11"/>
        <v>#DIV/0!</v>
      </c>
      <c r="L36" s="2" t="e">
        <f t="shared" si="11"/>
        <v>#DIV/0!</v>
      </c>
      <c r="M36" s="2">
        <f t="shared" si="11"/>
        <v>1</v>
      </c>
      <c r="N36" s="2">
        <f t="shared" ref="N36" si="12">RANK(N49,N49:N51)</f>
        <v>1</v>
      </c>
    </row>
    <row r="38" spans="1:14" s="2" customFormat="1" x14ac:dyDescent="0.25">
      <c r="A38" s="2" t="s">
        <v>51</v>
      </c>
      <c r="D38" s="2" t="e">
        <f>AVERAGE(D19:D20)</f>
        <v>#DIV/0!</v>
      </c>
      <c r="E38" s="2" t="e">
        <f t="shared" ref="E38:M38" si="13">AVERAGE(E19:E20)</f>
        <v>#DIV/0!</v>
      </c>
      <c r="F38" s="2" t="e">
        <f t="shared" si="13"/>
        <v>#DIV/0!</v>
      </c>
      <c r="G38" s="2" t="e">
        <f t="shared" si="13"/>
        <v>#DIV/0!</v>
      </c>
      <c r="H38" s="2" t="e">
        <f t="shared" si="13"/>
        <v>#DIV/0!</v>
      </c>
      <c r="I38" s="2" t="e">
        <f t="shared" si="13"/>
        <v>#DIV/0!</v>
      </c>
      <c r="J38" s="2" t="e">
        <f t="shared" si="13"/>
        <v>#DIV/0!</v>
      </c>
      <c r="K38" s="2" t="e">
        <f t="shared" si="13"/>
        <v>#DIV/0!</v>
      </c>
      <c r="L38" s="2" t="e">
        <f t="shared" si="13"/>
        <v>#DIV/0!</v>
      </c>
      <c r="M38" s="2">
        <f t="shared" si="13"/>
        <v>0</v>
      </c>
      <c r="N38" s="2">
        <f t="shared" ref="N38" si="14">AVERAGE(N19:N20)</f>
        <v>0</v>
      </c>
    </row>
    <row r="39" spans="1:14" s="4" customFormat="1" x14ac:dyDescent="0.25">
      <c r="A39" s="4" t="s">
        <v>49</v>
      </c>
      <c r="D39" s="4" t="e">
        <f>D21/D32</f>
        <v>#DIV/0!</v>
      </c>
      <c r="E39" s="4" t="e">
        <f t="shared" ref="E39:M39" si="15">E21/E32</f>
        <v>#DIV/0!</v>
      </c>
      <c r="F39" s="4" t="e">
        <f t="shared" si="15"/>
        <v>#DIV/0!</v>
      </c>
      <c r="G39" s="4" t="e">
        <f t="shared" si="15"/>
        <v>#DIV/0!</v>
      </c>
      <c r="H39" s="4" t="e">
        <f t="shared" si="15"/>
        <v>#DIV/0!</v>
      </c>
      <c r="I39" s="4" t="e">
        <f t="shared" si="15"/>
        <v>#DIV/0!</v>
      </c>
      <c r="J39" s="4" t="e">
        <f t="shared" si="15"/>
        <v>#DIV/0!</v>
      </c>
      <c r="K39" s="4" t="e">
        <f t="shared" si="15"/>
        <v>#DIV/0!</v>
      </c>
      <c r="L39" s="4" t="e">
        <f t="shared" si="15"/>
        <v>#DIV/0!</v>
      </c>
      <c r="M39" s="4" t="e">
        <f t="shared" si="15"/>
        <v>#DIV/0!</v>
      </c>
      <c r="N39" s="4" t="e">
        <f t="shared" ref="N39" si="16">N21/N32</f>
        <v>#DIV/0!</v>
      </c>
    </row>
    <row r="40" spans="1:14" s="2" customFormat="1" x14ac:dyDescent="0.25">
      <c r="A40" s="2" t="s">
        <v>50</v>
      </c>
      <c r="D40" s="2" t="e">
        <f>RANK(D50,D49:D51)</f>
        <v>#DIV/0!</v>
      </c>
      <c r="E40" s="2" t="e">
        <f t="shared" ref="E40:M40" si="17">RANK(E50,E49:E51)</f>
        <v>#DIV/0!</v>
      </c>
      <c r="F40" s="2" t="e">
        <f t="shared" si="17"/>
        <v>#DIV/0!</v>
      </c>
      <c r="G40" s="2" t="e">
        <f t="shared" si="17"/>
        <v>#DIV/0!</v>
      </c>
      <c r="H40" s="2" t="e">
        <f t="shared" si="17"/>
        <v>#DIV/0!</v>
      </c>
      <c r="I40" s="2" t="e">
        <f t="shared" si="17"/>
        <v>#DIV/0!</v>
      </c>
      <c r="J40" s="2" t="e">
        <f t="shared" si="17"/>
        <v>#DIV/0!</v>
      </c>
      <c r="K40" s="2" t="e">
        <f t="shared" si="17"/>
        <v>#DIV/0!</v>
      </c>
      <c r="L40" s="2" t="e">
        <f t="shared" si="17"/>
        <v>#DIV/0!</v>
      </c>
      <c r="M40" s="2">
        <f t="shared" si="17"/>
        <v>1</v>
      </c>
      <c r="N40" s="2">
        <f t="shared" ref="N40" si="18">RANK(N50,N49:N51)</f>
        <v>1</v>
      </c>
    </row>
    <row r="42" spans="1:14" s="2" customFormat="1" x14ac:dyDescent="0.25">
      <c r="A42" s="2" t="s">
        <v>52</v>
      </c>
      <c r="D42" s="2" t="e">
        <f>AVERAGE(D23:D29)</f>
        <v>#DIV/0!</v>
      </c>
      <c r="E42" s="2" t="e">
        <f t="shared" ref="E42:M42" si="19">AVERAGE(E23:E29)</f>
        <v>#DIV/0!</v>
      </c>
      <c r="F42" s="2" t="e">
        <f t="shared" si="19"/>
        <v>#DIV/0!</v>
      </c>
      <c r="G42" s="2" t="e">
        <f t="shared" si="19"/>
        <v>#DIV/0!</v>
      </c>
      <c r="H42" s="2" t="e">
        <f t="shared" si="19"/>
        <v>#DIV/0!</v>
      </c>
      <c r="I42" s="2" t="e">
        <f t="shared" si="19"/>
        <v>#DIV/0!</v>
      </c>
      <c r="J42" s="2" t="e">
        <f t="shared" si="19"/>
        <v>#DIV/0!</v>
      </c>
      <c r="K42" s="2" t="e">
        <f t="shared" si="19"/>
        <v>#DIV/0!</v>
      </c>
      <c r="L42" s="2" t="e">
        <f t="shared" si="19"/>
        <v>#DIV/0!</v>
      </c>
      <c r="M42" s="2">
        <f t="shared" si="19"/>
        <v>0</v>
      </c>
      <c r="N42" s="2">
        <f t="shared" ref="N42" si="20">AVERAGE(N23:N29)</f>
        <v>0</v>
      </c>
    </row>
    <row r="43" spans="1:14" s="4" customFormat="1" x14ac:dyDescent="0.25">
      <c r="A43" s="4" t="s">
        <v>49</v>
      </c>
      <c r="D43" s="4" t="e">
        <f>D30/D32</f>
        <v>#DIV/0!</v>
      </c>
      <c r="E43" s="4" t="e">
        <f t="shared" ref="E43:M43" si="21">E30/E32</f>
        <v>#DIV/0!</v>
      </c>
      <c r="F43" s="4" t="e">
        <f t="shared" si="21"/>
        <v>#DIV/0!</v>
      </c>
      <c r="G43" s="4" t="e">
        <f t="shared" si="21"/>
        <v>#DIV/0!</v>
      </c>
      <c r="H43" s="4" t="e">
        <f t="shared" si="21"/>
        <v>#DIV/0!</v>
      </c>
      <c r="I43" s="4" t="e">
        <f t="shared" si="21"/>
        <v>#DIV/0!</v>
      </c>
      <c r="J43" s="4" t="e">
        <f t="shared" si="21"/>
        <v>#DIV/0!</v>
      </c>
      <c r="K43" s="4" t="e">
        <f t="shared" si="21"/>
        <v>#DIV/0!</v>
      </c>
      <c r="L43" s="4" t="e">
        <f t="shared" si="21"/>
        <v>#DIV/0!</v>
      </c>
      <c r="M43" s="4" t="e">
        <f t="shared" si="21"/>
        <v>#DIV/0!</v>
      </c>
      <c r="N43" s="4" t="e">
        <f t="shared" ref="N43" si="22">N30/N32</f>
        <v>#DIV/0!</v>
      </c>
    </row>
    <row r="44" spans="1:14" s="2" customFormat="1" x14ac:dyDescent="0.25">
      <c r="A44" s="2" t="s">
        <v>50</v>
      </c>
      <c r="D44" s="2" t="e">
        <f>RANK(D51,D49:D51)</f>
        <v>#DIV/0!</v>
      </c>
      <c r="E44" s="2" t="e">
        <f t="shared" ref="E44:M44" si="23">RANK(E51,E49:E51)</f>
        <v>#DIV/0!</v>
      </c>
      <c r="F44" s="2" t="e">
        <f t="shared" si="23"/>
        <v>#DIV/0!</v>
      </c>
      <c r="G44" s="2" t="e">
        <f t="shared" si="23"/>
        <v>#DIV/0!</v>
      </c>
      <c r="H44" s="2" t="e">
        <f t="shared" si="23"/>
        <v>#DIV/0!</v>
      </c>
      <c r="I44" s="2" t="e">
        <f t="shared" si="23"/>
        <v>#DIV/0!</v>
      </c>
      <c r="J44" s="2" t="e">
        <f t="shared" si="23"/>
        <v>#DIV/0!</v>
      </c>
      <c r="K44" s="2" t="e">
        <f t="shared" si="23"/>
        <v>#DIV/0!</v>
      </c>
      <c r="L44" s="2" t="e">
        <f t="shared" si="23"/>
        <v>#DIV/0!</v>
      </c>
      <c r="M44" s="2">
        <f t="shared" si="23"/>
        <v>1</v>
      </c>
      <c r="N44" s="2">
        <f t="shared" ref="N44" si="24">RANK(N51,N49:N51)</f>
        <v>1</v>
      </c>
    </row>
    <row r="46" spans="1:14" s="2" customFormat="1" ht="12" customHeight="1" x14ac:dyDescent="0.25">
      <c r="A46" s="2" t="s">
        <v>53</v>
      </c>
      <c r="D46" s="2">
        <f>(D30+D21+D17)/8</f>
        <v>0</v>
      </c>
      <c r="E46" s="2">
        <f>(E30+E21+E17)/8</f>
        <v>0</v>
      </c>
      <c r="F46" s="2">
        <f>(F30+F21+F17)/8</f>
        <v>0</v>
      </c>
      <c r="G46" s="2">
        <f>(G30+G21+G17)/8</f>
        <v>0</v>
      </c>
      <c r="H46" s="2">
        <f>(H30+H21+H17)/8</f>
        <v>0</v>
      </c>
      <c r="I46" s="2">
        <f>(I30+I21+I17)/3</f>
        <v>0</v>
      </c>
      <c r="J46" s="2">
        <f>(J30+J21+J17)/3</f>
        <v>0</v>
      </c>
      <c r="K46" s="2">
        <f>(K30+K21+K17)/3</f>
        <v>0</v>
      </c>
      <c r="L46" s="2">
        <f>(L30+L21+L17)/3</f>
        <v>0</v>
      </c>
      <c r="M46" s="2">
        <f>(M30+M21+M17)/3</f>
        <v>0</v>
      </c>
      <c r="N46" s="2">
        <f>(N30+N21+N17)/11</f>
        <v>0</v>
      </c>
    </row>
    <row r="49" spans="4:14" x14ac:dyDescent="0.25">
      <c r="D49" s="1" t="e">
        <f>D34</f>
        <v>#DIV/0!</v>
      </c>
      <c r="E49" s="1" t="e">
        <f t="shared" ref="E49:N49" si="25">E34</f>
        <v>#DIV/0!</v>
      </c>
      <c r="F49" s="1" t="e">
        <f t="shared" si="25"/>
        <v>#DIV/0!</v>
      </c>
      <c r="G49" s="1" t="e">
        <f t="shared" si="25"/>
        <v>#DIV/0!</v>
      </c>
      <c r="H49" s="1" t="e">
        <f t="shared" si="25"/>
        <v>#DIV/0!</v>
      </c>
      <c r="I49" s="1" t="e">
        <f t="shared" si="25"/>
        <v>#DIV/0!</v>
      </c>
      <c r="J49" s="1" t="e">
        <f t="shared" si="25"/>
        <v>#DIV/0!</v>
      </c>
      <c r="K49" s="1" t="e">
        <f t="shared" si="25"/>
        <v>#DIV/0!</v>
      </c>
      <c r="L49" s="1" t="e">
        <f t="shared" si="25"/>
        <v>#DIV/0!</v>
      </c>
      <c r="M49" s="1">
        <f t="shared" si="25"/>
        <v>0</v>
      </c>
      <c r="N49" s="1">
        <f t="shared" si="25"/>
        <v>0</v>
      </c>
    </row>
    <row r="50" spans="4:14" x14ac:dyDescent="0.25">
      <c r="D50" s="1" t="e">
        <f>D38</f>
        <v>#DIV/0!</v>
      </c>
      <c r="E50" s="1" t="e">
        <f t="shared" ref="E50:N50" si="26">E38</f>
        <v>#DIV/0!</v>
      </c>
      <c r="F50" s="1" t="e">
        <f t="shared" si="26"/>
        <v>#DIV/0!</v>
      </c>
      <c r="G50" s="1" t="e">
        <f t="shared" si="26"/>
        <v>#DIV/0!</v>
      </c>
      <c r="H50" s="1" t="e">
        <f t="shared" si="26"/>
        <v>#DIV/0!</v>
      </c>
      <c r="I50" s="1" t="e">
        <f t="shared" si="26"/>
        <v>#DIV/0!</v>
      </c>
      <c r="J50" s="1" t="e">
        <f t="shared" si="26"/>
        <v>#DIV/0!</v>
      </c>
      <c r="K50" s="1" t="e">
        <f t="shared" si="26"/>
        <v>#DIV/0!</v>
      </c>
      <c r="L50" s="1" t="e">
        <f t="shared" si="26"/>
        <v>#DIV/0!</v>
      </c>
      <c r="M50" s="1">
        <f t="shared" si="26"/>
        <v>0</v>
      </c>
      <c r="N50" s="1">
        <f t="shared" si="26"/>
        <v>0</v>
      </c>
    </row>
    <row r="51" spans="4:14" x14ac:dyDescent="0.25">
      <c r="D51" s="1" t="e">
        <f>D42</f>
        <v>#DIV/0!</v>
      </c>
      <c r="E51" s="1" t="e">
        <f t="shared" ref="E51:N51" si="27">E42</f>
        <v>#DIV/0!</v>
      </c>
      <c r="F51" s="1" t="e">
        <f t="shared" si="27"/>
        <v>#DIV/0!</v>
      </c>
      <c r="G51" s="1" t="e">
        <f t="shared" si="27"/>
        <v>#DIV/0!</v>
      </c>
      <c r="H51" s="1" t="e">
        <f t="shared" si="27"/>
        <v>#DIV/0!</v>
      </c>
      <c r="I51" s="1" t="e">
        <f t="shared" si="27"/>
        <v>#DIV/0!</v>
      </c>
      <c r="J51" s="1" t="e">
        <f t="shared" si="27"/>
        <v>#DIV/0!</v>
      </c>
      <c r="K51" s="1" t="e">
        <f t="shared" si="27"/>
        <v>#DIV/0!</v>
      </c>
      <c r="L51" s="1" t="e">
        <f t="shared" si="27"/>
        <v>#DIV/0!</v>
      </c>
      <c r="M51" s="1">
        <f t="shared" si="27"/>
        <v>0</v>
      </c>
      <c r="N51" s="1">
        <f t="shared" si="27"/>
        <v>0</v>
      </c>
    </row>
  </sheetData>
  <phoneticPr fontId="1" type="noConversion"/>
  <pageMargins left="0" right="0" top="0.25" bottom="0" header="0.5" footer="0.5"/>
  <pageSetup orientation="landscape" r:id="rId1"/>
  <headerFooter alignWithMargins="0">
    <oddHeader xml:space="preserve">&amp;C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51"/>
  <sheetViews>
    <sheetView topLeftCell="A7" workbookViewId="0">
      <selection activeCell="A24" sqref="A24"/>
    </sheetView>
  </sheetViews>
  <sheetFormatPr defaultColWidth="9.109375" defaultRowHeight="13.2" x14ac:dyDescent="0.25"/>
  <cols>
    <col min="1" max="1" width="21.33203125" style="1" customWidth="1"/>
    <col min="2" max="2" width="9.109375" style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66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81</v>
      </c>
    </row>
    <row r="12" spans="1:14" x14ac:dyDescent="0.25">
      <c r="A12" s="1" t="s">
        <v>28</v>
      </c>
      <c r="D12" s="32"/>
      <c r="E12" s="33"/>
      <c r="F12" s="33"/>
      <c r="G12" s="33"/>
      <c r="H12" s="33"/>
      <c r="I12" s="33"/>
      <c r="J12" s="33"/>
      <c r="K12" s="33"/>
      <c r="L12" s="33"/>
      <c r="M12" s="3">
        <f>+I12+J12+K12+L12</f>
        <v>0</v>
      </c>
      <c r="N12" s="3">
        <f>SUM(D12:L12)</f>
        <v>0</v>
      </c>
    </row>
    <row r="13" spans="1:14" s="2" customFormat="1" x14ac:dyDescent="0.25">
      <c r="A13" s="2" t="s">
        <v>29</v>
      </c>
      <c r="D13" s="25">
        <f t="shared" ref="D13:N13" si="0">D12</f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v>0</v>
      </c>
      <c r="K13" s="25"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/>
      <c r="E15" s="32"/>
      <c r="F15" s="32"/>
      <c r="G15" s="32"/>
      <c r="H15" s="32"/>
      <c r="I15" s="32"/>
      <c r="J15" s="32"/>
      <c r="K15" s="32"/>
      <c r="L15" s="32"/>
      <c r="M15" s="3">
        <f t="shared" ref="M15:M16" si="1">+I15+J15+K15+L15</f>
        <v>0</v>
      </c>
      <c r="N15" s="3">
        <f>SUM(D15:L15)</f>
        <v>0</v>
      </c>
    </row>
    <row r="16" spans="1:14" x14ac:dyDescent="0.25">
      <c r="A16" s="1" t="s">
        <v>31</v>
      </c>
      <c r="B16" s="1" t="s">
        <v>33</v>
      </c>
      <c r="D16" s="32"/>
      <c r="E16" s="32"/>
      <c r="F16" s="32"/>
      <c r="G16" s="32"/>
      <c r="H16" s="32"/>
      <c r="I16" s="32"/>
      <c r="J16" s="32"/>
      <c r="K16" s="32"/>
      <c r="L16" s="32"/>
      <c r="M16" s="3">
        <f t="shared" si="1"/>
        <v>0</v>
      </c>
      <c r="N16" s="3">
        <f>SUM(D16:L16)</f>
        <v>0</v>
      </c>
    </row>
    <row r="17" spans="1:14" s="2" customFormat="1" x14ac:dyDescent="0.25">
      <c r="A17" s="2" t="s">
        <v>34</v>
      </c>
      <c r="D17" s="25">
        <f>+D15+D16</f>
        <v>0</v>
      </c>
      <c r="E17" s="25">
        <f t="shared" ref="E17:N17" si="2">+E15+E16</f>
        <v>0</v>
      </c>
      <c r="F17" s="25">
        <f t="shared" si="2"/>
        <v>0</v>
      </c>
      <c r="G17" s="25">
        <f t="shared" si="2"/>
        <v>0</v>
      </c>
      <c r="H17" s="25">
        <f t="shared" si="2"/>
        <v>0</v>
      </c>
      <c r="I17" s="25">
        <f t="shared" si="2"/>
        <v>0</v>
      </c>
      <c r="J17" s="25">
        <f t="shared" si="2"/>
        <v>0</v>
      </c>
      <c r="K17" s="25">
        <f t="shared" si="2"/>
        <v>0</v>
      </c>
      <c r="L17" s="25">
        <f t="shared" si="2"/>
        <v>0</v>
      </c>
      <c r="M17" s="25">
        <f t="shared" si="2"/>
        <v>0</v>
      </c>
      <c r="N17" s="25">
        <f t="shared" si="2"/>
        <v>0</v>
      </c>
    </row>
    <row r="19" spans="1:14" x14ac:dyDescent="0.25">
      <c r="A19" s="3" t="s">
        <v>84</v>
      </c>
      <c r="B19" s="1" t="s">
        <v>36</v>
      </c>
      <c r="M19" s="3">
        <f>+I19+J19+K19+L19</f>
        <v>0</v>
      </c>
      <c r="N19" s="3">
        <f>SUM(D19:L19)</f>
        <v>0</v>
      </c>
    </row>
    <row r="20" spans="1:14" x14ac:dyDescent="0.25">
      <c r="A20" s="1" t="s">
        <v>35</v>
      </c>
      <c r="B20" s="1" t="s">
        <v>37</v>
      </c>
      <c r="M20" s="3">
        <f>+I20+J20+K20+L20</f>
        <v>0</v>
      </c>
      <c r="N20" s="3">
        <f>SUM(D20:L20)</f>
        <v>0</v>
      </c>
    </row>
    <row r="21" spans="1:14" s="2" customFormat="1" x14ac:dyDescent="0.25">
      <c r="A21" s="2" t="s">
        <v>38</v>
      </c>
      <c r="D21" s="25">
        <f>+D19+D20</f>
        <v>0</v>
      </c>
      <c r="E21" s="25">
        <f t="shared" ref="E21:N21" si="3">+E19+E20</f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  <c r="I21" s="25">
        <f t="shared" si="3"/>
        <v>0</v>
      </c>
      <c r="J21" s="25">
        <f t="shared" si="3"/>
        <v>0</v>
      </c>
      <c r="K21" s="25">
        <f t="shared" si="3"/>
        <v>0</v>
      </c>
      <c r="L21" s="25">
        <f t="shared" si="3"/>
        <v>0</v>
      </c>
      <c r="M21" s="25">
        <f t="shared" si="3"/>
        <v>0</v>
      </c>
      <c r="N21" s="25">
        <f t="shared" si="3"/>
        <v>0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/>
      <c r="E23" s="32"/>
      <c r="F23" s="32"/>
      <c r="G23" s="32"/>
      <c r="H23" s="32"/>
      <c r="I23" s="32"/>
      <c r="J23" s="32"/>
      <c r="K23" s="32"/>
      <c r="L23" s="32"/>
      <c r="M23" s="3">
        <f t="shared" ref="M23:M29" si="4">+I23+J23+K23+L23</f>
        <v>0</v>
      </c>
      <c r="N23" s="3">
        <f t="shared" ref="N23:N29" si="5">SUM(D23:L23)</f>
        <v>0</v>
      </c>
    </row>
    <row r="24" spans="1:14" x14ac:dyDescent="0.25">
      <c r="A24" s="1" t="s">
        <v>57</v>
      </c>
      <c r="B24" s="1" t="s">
        <v>61</v>
      </c>
      <c r="D24" s="32"/>
      <c r="E24" s="33"/>
      <c r="F24" s="32"/>
      <c r="G24" s="32"/>
      <c r="H24" s="32"/>
      <c r="I24" s="32"/>
      <c r="J24" s="32"/>
      <c r="K24" s="32"/>
      <c r="L24" s="32"/>
      <c r="M24" s="3">
        <f t="shared" si="4"/>
        <v>0</v>
      </c>
      <c r="N24" s="3">
        <f t="shared" si="5"/>
        <v>0</v>
      </c>
    </row>
    <row r="25" spans="1:14" x14ac:dyDescent="0.25">
      <c r="A25" s="1" t="s">
        <v>65</v>
      </c>
      <c r="B25" s="1" t="s">
        <v>39</v>
      </c>
      <c r="D25" s="32"/>
      <c r="E25" s="32"/>
      <c r="F25" s="32"/>
      <c r="G25" s="32"/>
      <c r="H25" s="32"/>
      <c r="I25" s="32"/>
      <c r="J25" s="32"/>
      <c r="K25" s="32"/>
      <c r="L25" s="32"/>
      <c r="M25" s="3">
        <f t="shared" si="4"/>
        <v>0</v>
      </c>
      <c r="N25" s="3">
        <f t="shared" si="5"/>
        <v>0</v>
      </c>
    </row>
    <row r="26" spans="1:14" x14ac:dyDescent="0.25">
      <c r="A26" s="3" t="s">
        <v>67</v>
      </c>
      <c r="B26" s="1" t="s">
        <v>40</v>
      </c>
      <c r="D26" s="32"/>
      <c r="E26" s="32"/>
      <c r="F26" s="32"/>
      <c r="G26" s="32"/>
      <c r="H26" s="32"/>
      <c r="I26" s="32"/>
      <c r="J26" s="32"/>
      <c r="K26" s="32"/>
      <c r="L26" s="32"/>
      <c r="M26" s="3">
        <f t="shared" si="4"/>
        <v>0</v>
      </c>
      <c r="N26" s="3">
        <f t="shared" si="5"/>
        <v>0</v>
      </c>
    </row>
    <row r="27" spans="1:14" x14ac:dyDescent="0.25">
      <c r="A27" s="3" t="s">
        <v>85</v>
      </c>
      <c r="B27" s="1" t="s">
        <v>41</v>
      </c>
      <c r="D27" s="32"/>
      <c r="E27" s="32"/>
      <c r="F27" s="32"/>
      <c r="G27" s="32"/>
      <c r="H27" s="32"/>
      <c r="I27" s="32"/>
      <c r="J27" s="32"/>
      <c r="K27" s="32"/>
      <c r="L27" s="32"/>
      <c r="M27" s="3">
        <f t="shared" si="4"/>
        <v>0</v>
      </c>
      <c r="N27" s="3">
        <f t="shared" si="5"/>
        <v>0</v>
      </c>
    </row>
    <row r="28" spans="1:14" x14ac:dyDescent="0.25">
      <c r="A28" s="1" t="s">
        <v>45</v>
      </c>
      <c r="B28" s="1" t="s">
        <v>42</v>
      </c>
      <c r="D28" s="32"/>
      <c r="E28" s="32"/>
      <c r="F28" s="32"/>
      <c r="G28" s="32"/>
      <c r="H28" s="32"/>
      <c r="I28" s="32"/>
      <c r="J28" s="32"/>
      <c r="K28" s="32"/>
      <c r="L28" s="32"/>
      <c r="M28" s="3">
        <f t="shared" si="4"/>
        <v>0</v>
      </c>
      <c r="N28" s="3">
        <f t="shared" si="5"/>
        <v>0</v>
      </c>
    </row>
    <row r="29" spans="1:14" x14ac:dyDescent="0.25">
      <c r="A29" s="1" t="s">
        <v>30</v>
      </c>
      <c r="B29" s="1" t="s">
        <v>43</v>
      </c>
      <c r="D29" s="32"/>
      <c r="E29" s="32"/>
      <c r="F29" s="32"/>
      <c r="G29" s="32"/>
      <c r="H29" s="32"/>
      <c r="I29" s="32"/>
      <c r="J29" s="32"/>
      <c r="K29" s="32"/>
      <c r="L29" s="32"/>
      <c r="M29" s="3">
        <f t="shared" si="4"/>
        <v>0</v>
      </c>
      <c r="N29" s="3">
        <f t="shared" si="5"/>
        <v>0</v>
      </c>
    </row>
    <row r="30" spans="1:14" s="2" customFormat="1" x14ac:dyDescent="0.25">
      <c r="A30" s="2" t="s">
        <v>46</v>
      </c>
      <c r="D30" s="25">
        <f>SUM(D23:D29)</f>
        <v>0</v>
      </c>
      <c r="E30" s="25">
        <f t="shared" ref="E30:N30" si="6">SUM(E23:E29)</f>
        <v>0</v>
      </c>
      <c r="F30" s="25">
        <f t="shared" si="6"/>
        <v>0</v>
      </c>
      <c r="G30" s="25">
        <f t="shared" si="6"/>
        <v>0</v>
      </c>
      <c r="H30" s="25">
        <f t="shared" si="6"/>
        <v>0</v>
      </c>
      <c r="I30" s="25">
        <f t="shared" si="6"/>
        <v>0</v>
      </c>
      <c r="J30" s="25">
        <f t="shared" si="6"/>
        <v>0</v>
      </c>
      <c r="K30" s="25">
        <f t="shared" si="6"/>
        <v>0</v>
      </c>
      <c r="L30" s="25">
        <f t="shared" si="6"/>
        <v>0</v>
      </c>
      <c r="M30" s="25">
        <f t="shared" si="6"/>
        <v>0</v>
      </c>
      <c r="N30" s="25">
        <f t="shared" si="6"/>
        <v>0</v>
      </c>
    </row>
    <row r="32" spans="1:14" s="2" customFormat="1" x14ac:dyDescent="0.25">
      <c r="A32" s="2" t="s">
        <v>47</v>
      </c>
      <c r="D32" s="25">
        <f t="shared" ref="D32:L32" si="7">D17+D21+D30</f>
        <v>0</v>
      </c>
      <c r="E32" s="25">
        <f t="shared" si="7"/>
        <v>0</v>
      </c>
      <c r="F32" s="25">
        <f t="shared" si="7"/>
        <v>0</v>
      </c>
      <c r="G32" s="25">
        <f t="shared" si="7"/>
        <v>0</v>
      </c>
      <c r="H32" s="25">
        <f t="shared" si="7"/>
        <v>0</v>
      </c>
      <c r="I32" s="25">
        <f t="shared" si="7"/>
        <v>0</v>
      </c>
      <c r="J32" s="25">
        <f t="shared" si="7"/>
        <v>0</v>
      </c>
      <c r="K32" s="25">
        <f t="shared" si="7"/>
        <v>0</v>
      </c>
      <c r="L32" s="25">
        <f t="shared" si="7"/>
        <v>0</v>
      </c>
      <c r="M32" s="25">
        <f>+M17+M21+M30</f>
        <v>0</v>
      </c>
      <c r="N32" s="25">
        <f>+N17+N21+N30</f>
        <v>0</v>
      </c>
    </row>
    <row r="34" spans="1:14" s="2" customFormat="1" x14ac:dyDescent="0.25">
      <c r="A34" s="2" t="s">
        <v>48</v>
      </c>
      <c r="D34" s="2" t="e">
        <f>AVERAGE(D15:D16)</f>
        <v>#DIV/0!</v>
      </c>
      <c r="E34" s="2" t="e">
        <f t="shared" ref="E34:L34" si="8">AVERAGE(E15:E16)</f>
        <v>#DIV/0!</v>
      </c>
      <c r="F34" s="2" t="e">
        <f t="shared" si="8"/>
        <v>#DIV/0!</v>
      </c>
      <c r="G34" s="2" t="e">
        <f t="shared" si="8"/>
        <v>#DIV/0!</v>
      </c>
      <c r="H34" s="2" t="e">
        <f t="shared" si="8"/>
        <v>#DIV/0!</v>
      </c>
      <c r="I34" s="2" t="e">
        <f t="shared" si="8"/>
        <v>#DIV/0!</v>
      </c>
      <c r="J34" s="2" t="e">
        <f t="shared" si="8"/>
        <v>#DIV/0!</v>
      </c>
      <c r="K34" s="2" t="e">
        <f t="shared" si="8"/>
        <v>#DIV/0!</v>
      </c>
      <c r="L34" s="2" t="e">
        <f t="shared" si="8"/>
        <v>#DIV/0!</v>
      </c>
      <c r="M34" s="2">
        <f>AVERAGE(M15:M16)</f>
        <v>0</v>
      </c>
      <c r="N34" s="2">
        <f>AVERAGE(N15:N16)</f>
        <v>0</v>
      </c>
    </row>
    <row r="35" spans="1:14" s="4" customFormat="1" x14ac:dyDescent="0.25">
      <c r="A35" s="4" t="s">
        <v>49</v>
      </c>
      <c r="D35" s="4" t="e">
        <f>D17/D32</f>
        <v>#DIV/0!</v>
      </c>
      <c r="E35" s="4" t="e">
        <f t="shared" ref="E35:M35" si="9">E17/E32</f>
        <v>#DIV/0!</v>
      </c>
      <c r="F35" s="4" t="e">
        <f t="shared" si="9"/>
        <v>#DIV/0!</v>
      </c>
      <c r="G35" s="4" t="e">
        <f t="shared" si="9"/>
        <v>#DIV/0!</v>
      </c>
      <c r="H35" s="4" t="e">
        <f t="shared" si="9"/>
        <v>#DIV/0!</v>
      </c>
      <c r="I35" s="4" t="e">
        <f t="shared" si="9"/>
        <v>#DIV/0!</v>
      </c>
      <c r="J35" s="4" t="e">
        <f t="shared" si="9"/>
        <v>#DIV/0!</v>
      </c>
      <c r="K35" s="4" t="e">
        <f t="shared" si="9"/>
        <v>#DIV/0!</v>
      </c>
      <c r="L35" s="4" t="e">
        <f t="shared" si="9"/>
        <v>#DIV/0!</v>
      </c>
      <c r="M35" s="4" t="e">
        <f t="shared" si="9"/>
        <v>#DIV/0!</v>
      </c>
      <c r="N35" s="4" t="e">
        <f t="shared" ref="N35" si="10">N17/N32</f>
        <v>#DIV/0!</v>
      </c>
    </row>
    <row r="36" spans="1:14" s="2" customFormat="1" x14ac:dyDescent="0.25">
      <c r="A36" s="2" t="s">
        <v>50</v>
      </c>
      <c r="D36" s="2" t="e">
        <f>RANK(D49,D49:D51)</f>
        <v>#DIV/0!</v>
      </c>
      <c r="E36" s="2" t="e">
        <f t="shared" ref="E36:M36" si="11">RANK(E49,E49:E51)</f>
        <v>#DIV/0!</v>
      </c>
      <c r="F36" s="2" t="e">
        <f t="shared" si="11"/>
        <v>#DIV/0!</v>
      </c>
      <c r="G36" s="2" t="e">
        <f t="shared" si="11"/>
        <v>#DIV/0!</v>
      </c>
      <c r="H36" s="2" t="e">
        <f t="shared" si="11"/>
        <v>#DIV/0!</v>
      </c>
      <c r="I36" s="2" t="e">
        <f t="shared" si="11"/>
        <v>#DIV/0!</v>
      </c>
      <c r="J36" s="2" t="e">
        <f t="shared" si="11"/>
        <v>#DIV/0!</v>
      </c>
      <c r="K36" s="2" t="e">
        <f t="shared" si="11"/>
        <v>#DIV/0!</v>
      </c>
      <c r="L36" s="2" t="e">
        <f t="shared" si="11"/>
        <v>#DIV/0!</v>
      </c>
      <c r="M36" s="2">
        <f t="shared" si="11"/>
        <v>1</v>
      </c>
      <c r="N36" s="2">
        <f t="shared" ref="N36" si="12">RANK(N49,N49:N51)</f>
        <v>1</v>
      </c>
    </row>
    <row r="38" spans="1:14" s="2" customFormat="1" x14ac:dyDescent="0.25">
      <c r="A38" s="2" t="s">
        <v>51</v>
      </c>
      <c r="D38" s="2" t="e">
        <f>AVERAGE(D19:D20)</f>
        <v>#DIV/0!</v>
      </c>
      <c r="E38" s="2" t="e">
        <f t="shared" ref="E38:M38" si="13">AVERAGE(E19:E20)</f>
        <v>#DIV/0!</v>
      </c>
      <c r="F38" s="2" t="e">
        <f t="shared" si="13"/>
        <v>#DIV/0!</v>
      </c>
      <c r="G38" s="2" t="e">
        <f t="shared" si="13"/>
        <v>#DIV/0!</v>
      </c>
      <c r="H38" s="2" t="e">
        <f t="shared" si="13"/>
        <v>#DIV/0!</v>
      </c>
      <c r="I38" s="2" t="e">
        <f t="shared" si="13"/>
        <v>#DIV/0!</v>
      </c>
      <c r="J38" s="2" t="e">
        <f t="shared" si="13"/>
        <v>#DIV/0!</v>
      </c>
      <c r="K38" s="2" t="e">
        <f t="shared" si="13"/>
        <v>#DIV/0!</v>
      </c>
      <c r="L38" s="2" t="e">
        <f t="shared" si="13"/>
        <v>#DIV/0!</v>
      </c>
      <c r="M38" s="2">
        <f t="shared" si="13"/>
        <v>0</v>
      </c>
      <c r="N38" s="2">
        <f t="shared" ref="N38" si="14">AVERAGE(N19:N20)</f>
        <v>0</v>
      </c>
    </row>
    <row r="39" spans="1:14" s="4" customFormat="1" x14ac:dyDescent="0.25">
      <c r="A39" s="4" t="s">
        <v>49</v>
      </c>
      <c r="D39" s="4" t="e">
        <f>D21/D32</f>
        <v>#DIV/0!</v>
      </c>
      <c r="E39" s="4" t="e">
        <f t="shared" ref="E39:M39" si="15">E21/E32</f>
        <v>#DIV/0!</v>
      </c>
      <c r="F39" s="4" t="e">
        <f t="shared" si="15"/>
        <v>#DIV/0!</v>
      </c>
      <c r="G39" s="4" t="e">
        <f t="shared" si="15"/>
        <v>#DIV/0!</v>
      </c>
      <c r="H39" s="4" t="e">
        <f t="shared" si="15"/>
        <v>#DIV/0!</v>
      </c>
      <c r="I39" s="4" t="e">
        <f t="shared" si="15"/>
        <v>#DIV/0!</v>
      </c>
      <c r="J39" s="4" t="e">
        <f t="shared" si="15"/>
        <v>#DIV/0!</v>
      </c>
      <c r="K39" s="4" t="e">
        <f t="shared" si="15"/>
        <v>#DIV/0!</v>
      </c>
      <c r="L39" s="4" t="e">
        <f t="shared" si="15"/>
        <v>#DIV/0!</v>
      </c>
      <c r="M39" s="4" t="e">
        <f t="shared" si="15"/>
        <v>#DIV/0!</v>
      </c>
      <c r="N39" s="4" t="e">
        <f t="shared" ref="N39" si="16">N21/N32</f>
        <v>#DIV/0!</v>
      </c>
    </row>
    <row r="40" spans="1:14" s="2" customFormat="1" x14ac:dyDescent="0.25">
      <c r="A40" s="2" t="s">
        <v>50</v>
      </c>
      <c r="D40" s="2" t="e">
        <f>RANK(D50,D49:D51)</f>
        <v>#DIV/0!</v>
      </c>
      <c r="E40" s="2" t="e">
        <f t="shared" ref="E40:M40" si="17">RANK(E50,E49:E51)</f>
        <v>#DIV/0!</v>
      </c>
      <c r="F40" s="2" t="e">
        <f t="shared" si="17"/>
        <v>#DIV/0!</v>
      </c>
      <c r="G40" s="2" t="e">
        <f t="shared" si="17"/>
        <v>#DIV/0!</v>
      </c>
      <c r="H40" s="2" t="e">
        <f t="shared" si="17"/>
        <v>#DIV/0!</v>
      </c>
      <c r="I40" s="2" t="e">
        <f t="shared" si="17"/>
        <v>#DIV/0!</v>
      </c>
      <c r="J40" s="2" t="e">
        <f t="shared" si="17"/>
        <v>#DIV/0!</v>
      </c>
      <c r="K40" s="2" t="e">
        <f t="shared" si="17"/>
        <v>#DIV/0!</v>
      </c>
      <c r="L40" s="2" t="e">
        <f t="shared" si="17"/>
        <v>#DIV/0!</v>
      </c>
      <c r="M40" s="2">
        <f t="shared" si="17"/>
        <v>1</v>
      </c>
      <c r="N40" s="2">
        <f t="shared" ref="N40" si="18">RANK(N50,N49:N51)</f>
        <v>1</v>
      </c>
    </row>
    <row r="42" spans="1:14" s="2" customFormat="1" x14ac:dyDescent="0.25">
      <c r="A42" s="2" t="s">
        <v>52</v>
      </c>
      <c r="D42" s="2" t="e">
        <f>AVERAGE(D23:D29)</f>
        <v>#DIV/0!</v>
      </c>
      <c r="E42" s="2" t="e">
        <f t="shared" ref="E42:M42" si="19">AVERAGE(E23:E29)</f>
        <v>#DIV/0!</v>
      </c>
      <c r="F42" s="2" t="e">
        <f t="shared" si="19"/>
        <v>#DIV/0!</v>
      </c>
      <c r="G42" s="2" t="e">
        <f t="shared" si="19"/>
        <v>#DIV/0!</v>
      </c>
      <c r="H42" s="2" t="e">
        <f t="shared" si="19"/>
        <v>#DIV/0!</v>
      </c>
      <c r="I42" s="2" t="e">
        <f t="shared" si="19"/>
        <v>#DIV/0!</v>
      </c>
      <c r="J42" s="2" t="e">
        <f t="shared" si="19"/>
        <v>#DIV/0!</v>
      </c>
      <c r="K42" s="2" t="e">
        <f t="shared" si="19"/>
        <v>#DIV/0!</v>
      </c>
      <c r="L42" s="2" t="e">
        <f t="shared" si="19"/>
        <v>#DIV/0!</v>
      </c>
      <c r="M42" s="2">
        <f t="shared" si="19"/>
        <v>0</v>
      </c>
      <c r="N42" s="2">
        <f t="shared" ref="N42" si="20">AVERAGE(N23:N29)</f>
        <v>0</v>
      </c>
    </row>
    <row r="43" spans="1:14" s="4" customFormat="1" x14ac:dyDescent="0.25">
      <c r="A43" s="4" t="s">
        <v>49</v>
      </c>
      <c r="D43" s="4" t="e">
        <f>D30/D32</f>
        <v>#DIV/0!</v>
      </c>
      <c r="E43" s="4" t="e">
        <f t="shared" ref="E43:M43" si="21">E30/E32</f>
        <v>#DIV/0!</v>
      </c>
      <c r="F43" s="4" t="e">
        <f t="shared" si="21"/>
        <v>#DIV/0!</v>
      </c>
      <c r="G43" s="4" t="e">
        <f t="shared" si="21"/>
        <v>#DIV/0!</v>
      </c>
      <c r="H43" s="4" t="e">
        <f t="shared" si="21"/>
        <v>#DIV/0!</v>
      </c>
      <c r="I43" s="4" t="e">
        <f t="shared" si="21"/>
        <v>#DIV/0!</v>
      </c>
      <c r="J43" s="4" t="e">
        <f t="shared" si="21"/>
        <v>#DIV/0!</v>
      </c>
      <c r="K43" s="4" t="e">
        <f t="shared" si="21"/>
        <v>#DIV/0!</v>
      </c>
      <c r="L43" s="4" t="e">
        <f t="shared" si="21"/>
        <v>#DIV/0!</v>
      </c>
      <c r="M43" s="4" t="e">
        <f t="shared" si="21"/>
        <v>#DIV/0!</v>
      </c>
      <c r="N43" s="4" t="e">
        <f t="shared" ref="N43" si="22">N30/N32</f>
        <v>#DIV/0!</v>
      </c>
    </row>
    <row r="44" spans="1:14" s="2" customFormat="1" x14ac:dyDescent="0.25">
      <c r="A44" s="2" t="s">
        <v>50</v>
      </c>
      <c r="D44" s="2" t="e">
        <f>RANK(D51,D49:D51)</f>
        <v>#DIV/0!</v>
      </c>
      <c r="E44" s="2" t="e">
        <f t="shared" ref="E44:M44" si="23">RANK(E51,E49:E51)</f>
        <v>#DIV/0!</v>
      </c>
      <c r="F44" s="2" t="e">
        <f t="shared" si="23"/>
        <v>#DIV/0!</v>
      </c>
      <c r="G44" s="2" t="e">
        <f t="shared" si="23"/>
        <v>#DIV/0!</v>
      </c>
      <c r="H44" s="2" t="e">
        <f t="shared" si="23"/>
        <v>#DIV/0!</v>
      </c>
      <c r="I44" s="2" t="e">
        <f t="shared" si="23"/>
        <v>#DIV/0!</v>
      </c>
      <c r="J44" s="2" t="e">
        <f t="shared" si="23"/>
        <v>#DIV/0!</v>
      </c>
      <c r="K44" s="2" t="e">
        <f t="shared" si="23"/>
        <v>#DIV/0!</v>
      </c>
      <c r="L44" s="2" t="e">
        <f t="shared" si="23"/>
        <v>#DIV/0!</v>
      </c>
      <c r="M44" s="2">
        <f t="shared" si="23"/>
        <v>1</v>
      </c>
      <c r="N44" s="2">
        <f t="shared" ref="N44" si="24">RANK(N51,N49:N51)</f>
        <v>1</v>
      </c>
    </row>
    <row r="46" spans="1:14" s="2" customFormat="1" ht="12" customHeight="1" x14ac:dyDescent="0.25">
      <c r="A46" s="2" t="s">
        <v>53</v>
      </c>
      <c r="D46" s="2">
        <f>(D30+D21+D17)/9</f>
        <v>0</v>
      </c>
      <c r="E46" s="2">
        <f>(E30+E21+E17)/8</f>
        <v>0</v>
      </c>
      <c r="F46" s="2">
        <f>(F30+F21+F17)/9</f>
        <v>0</v>
      </c>
      <c r="G46" s="2">
        <f>(G30+G21+G17)/7</f>
        <v>0</v>
      </c>
      <c r="H46" s="2">
        <f>(H30+H21+H17)/9</f>
        <v>0</v>
      </c>
      <c r="I46" s="2">
        <f>(I30+I21+I17)/3</f>
        <v>0</v>
      </c>
      <c r="J46" s="2">
        <f>(J30+J21+J17)/3</f>
        <v>0</v>
      </c>
      <c r="K46" s="2">
        <f>(K30+K21+K17)/3</f>
        <v>0</v>
      </c>
      <c r="L46" s="2">
        <f>(L30+L21+L17)/3</f>
        <v>0</v>
      </c>
      <c r="M46" s="2">
        <f>(M30+M21+M17)/3</f>
        <v>0</v>
      </c>
      <c r="N46" s="2">
        <f>(N30+N21+N17)/11</f>
        <v>0</v>
      </c>
    </row>
    <row r="49" spans="4:14" x14ac:dyDescent="0.25">
      <c r="D49" s="1" t="e">
        <f>D34</f>
        <v>#DIV/0!</v>
      </c>
      <c r="E49" s="1" t="e">
        <f t="shared" ref="E49:N49" si="25">E34</f>
        <v>#DIV/0!</v>
      </c>
      <c r="F49" s="1" t="e">
        <f t="shared" si="25"/>
        <v>#DIV/0!</v>
      </c>
      <c r="G49" s="1" t="e">
        <f t="shared" si="25"/>
        <v>#DIV/0!</v>
      </c>
      <c r="H49" s="1" t="e">
        <f t="shared" si="25"/>
        <v>#DIV/0!</v>
      </c>
      <c r="I49" s="1" t="e">
        <f t="shared" si="25"/>
        <v>#DIV/0!</v>
      </c>
      <c r="J49" s="1" t="e">
        <f t="shared" si="25"/>
        <v>#DIV/0!</v>
      </c>
      <c r="K49" s="1" t="e">
        <f t="shared" si="25"/>
        <v>#DIV/0!</v>
      </c>
      <c r="L49" s="1" t="e">
        <f t="shared" si="25"/>
        <v>#DIV/0!</v>
      </c>
      <c r="M49" s="1">
        <f t="shared" si="25"/>
        <v>0</v>
      </c>
      <c r="N49" s="1">
        <f t="shared" si="25"/>
        <v>0</v>
      </c>
    </row>
    <row r="50" spans="4:14" x14ac:dyDescent="0.25">
      <c r="D50" s="1" t="e">
        <f>D38</f>
        <v>#DIV/0!</v>
      </c>
      <c r="E50" s="1" t="e">
        <f t="shared" ref="E50:N50" si="26">E38</f>
        <v>#DIV/0!</v>
      </c>
      <c r="F50" s="1" t="e">
        <f t="shared" si="26"/>
        <v>#DIV/0!</v>
      </c>
      <c r="G50" s="1" t="e">
        <f t="shared" si="26"/>
        <v>#DIV/0!</v>
      </c>
      <c r="H50" s="1" t="e">
        <f t="shared" si="26"/>
        <v>#DIV/0!</v>
      </c>
      <c r="I50" s="1" t="e">
        <f t="shared" si="26"/>
        <v>#DIV/0!</v>
      </c>
      <c r="J50" s="1" t="e">
        <f t="shared" si="26"/>
        <v>#DIV/0!</v>
      </c>
      <c r="K50" s="1" t="e">
        <f t="shared" si="26"/>
        <v>#DIV/0!</v>
      </c>
      <c r="L50" s="1" t="e">
        <f t="shared" si="26"/>
        <v>#DIV/0!</v>
      </c>
      <c r="M50" s="1">
        <f t="shared" si="26"/>
        <v>0</v>
      </c>
      <c r="N50" s="1">
        <f t="shared" si="26"/>
        <v>0</v>
      </c>
    </row>
    <row r="51" spans="4:14" x14ac:dyDescent="0.25">
      <c r="D51" s="1" t="e">
        <f>D42</f>
        <v>#DIV/0!</v>
      </c>
      <c r="E51" s="1" t="e">
        <f t="shared" ref="E51:N51" si="27">E42</f>
        <v>#DIV/0!</v>
      </c>
      <c r="F51" s="1" t="e">
        <f t="shared" si="27"/>
        <v>#DIV/0!</v>
      </c>
      <c r="G51" s="1" t="e">
        <f t="shared" si="27"/>
        <v>#DIV/0!</v>
      </c>
      <c r="H51" s="1" t="e">
        <f t="shared" si="27"/>
        <v>#DIV/0!</v>
      </c>
      <c r="I51" s="1" t="e">
        <f t="shared" si="27"/>
        <v>#DIV/0!</v>
      </c>
      <c r="J51" s="1" t="e">
        <f t="shared" si="27"/>
        <v>#DIV/0!</v>
      </c>
      <c r="K51" s="1" t="e">
        <f t="shared" si="27"/>
        <v>#DIV/0!</v>
      </c>
      <c r="L51" s="1" t="e">
        <f t="shared" si="27"/>
        <v>#DIV/0!</v>
      </c>
      <c r="M51" s="1">
        <f t="shared" si="27"/>
        <v>0</v>
      </c>
      <c r="N51" s="1">
        <f t="shared" si="27"/>
        <v>0</v>
      </c>
    </row>
  </sheetData>
  <phoneticPr fontId="1" type="noConversion"/>
  <pageMargins left="0" right="0" top="0.25" bottom="0.25" header="0.5" footer="0.5"/>
  <pageSetup orientation="landscape" r:id="rId1"/>
  <headerFooter alignWithMargins="0">
    <oddHeader xml:space="preserve">&amp;C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52"/>
  <sheetViews>
    <sheetView topLeftCell="A10" workbookViewId="0">
      <selection activeCell="A27" sqref="A27"/>
    </sheetView>
  </sheetViews>
  <sheetFormatPr defaultColWidth="9.109375" defaultRowHeight="13.2" x14ac:dyDescent="0.25"/>
  <cols>
    <col min="1" max="1" width="22" style="1" customWidth="1"/>
    <col min="2" max="2" width="9.5546875" style="1" customWidth="1"/>
    <col min="3" max="3" width="2.109375" style="1" customWidth="1"/>
    <col min="4" max="4" width="9.109375" style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4" spans="1:14" ht="15.6" x14ac:dyDescent="0.3">
      <c r="A4" s="8" t="s">
        <v>82</v>
      </c>
    </row>
    <row r="5" spans="1:14" ht="15.6" x14ac:dyDescent="0.3">
      <c r="A5" s="12">
        <v>2015</v>
      </c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0" spans="1:14" ht="7.05" customHeight="1" x14ac:dyDescent="0.25">
      <c r="A10" s="7"/>
    </row>
    <row r="11" spans="1:14" x14ac:dyDescent="0.25">
      <c r="A11" s="9" t="s">
        <v>82</v>
      </c>
    </row>
    <row r="12" spans="1:14" x14ac:dyDescent="0.25">
      <c r="A12" s="1" t="s">
        <v>28</v>
      </c>
      <c r="D12" s="32">
        <f>'JAN15'!D12+'FEB15'!D12+'MAR15'!D12+'APR15'!D12+'MAY15'!D12+'JUN15'!D12+'JUL15'!D12+'AUG15'!D12+'SEP15'!D12+'OCT15'!D12+'NOV15'!D12+'DEC15'!D12+'DEC15'!D12</f>
        <v>250</v>
      </c>
      <c r="E12" s="32">
        <f>'JAN15'!E12+'FEB15'!E12+'MAR15'!E12+'APR15'!E12+'MAY15'!E12+'JUN15'!E12+'JUL15'!E12+'AUG15'!E12+'SEP15'!E12+'OCT15'!E12+'NOV15'!E12+'DEC15'!E12+'DEC15'!E12</f>
        <v>49</v>
      </c>
      <c r="F12" s="32">
        <f>'JAN15'!F12+'FEB15'!F12+'MAR15'!F12+'APR15'!F12+'MAY15'!F12+'JUN15'!F12+'JUL15'!F12+'AUG15'!F12+'SEP15'!F12+'OCT15'!F12+'NOV15'!F12+'DEC15'!F12+'DEC15'!F12</f>
        <v>7</v>
      </c>
      <c r="G12" s="32">
        <f>'JAN15'!G12+'FEB15'!G12+'MAR15'!G12+'APR15'!G12+'MAY15'!G12+'JUN15'!G12+'JUL15'!G12+'AUG15'!G12+'SEP15'!G12+'OCT15'!G12+'NOV15'!G12+'DEC15'!G12+'DEC15'!G12</f>
        <v>18</v>
      </c>
      <c r="H12" s="32">
        <f>'JAN15'!H12+'FEB15'!H12+'MAR15'!H12+'APR15'!H12+'MAY15'!H12+'JUN15'!H12+'JUL15'!H12+'AUG15'!H12+'SEP15'!H12+'OCT15'!H12+'NOV15'!H12+'DEC15'!H12+'DEC15'!H12</f>
        <v>11</v>
      </c>
      <c r="I12" s="32">
        <f>'JAN15'!I12+'FEB15'!I12+'MAR15'!I12+'APR15'!I12+'MAY15'!I12+'JUN15'!I12+'JUL15'!I12+'AUG15'!I12+'SEP15'!I12+'OCT15'!I12+'NOV15'!I12+'DEC15'!I12+'DEC15'!I12</f>
        <v>7</v>
      </c>
      <c r="J12" s="32">
        <f>'JAN15'!J12+'FEB15'!J12+'MAR15'!J12+'APR15'!J12+'MAY15'!J12+'JUN15'!J12+'JUL15'!J12+'AUG15'!J12+'SEP15'!J12+'OCT15'!J12+'NOV15'!J12+'DEC15'!J12+'DEC15'!J12</f>
        <v>3</v>
      </c>
      <c r="K12" s="32">
        <f>'JAN15'!K12+'FEB15'!K12+'MAR15'!K12+'APR15'!K12+'MAY15'!K12+'JUN15'!K12+'JUL15'!K12+'AUG15'!K12+'SEP15'!K12+'OCT15'!K12+'NOV15'!K12+'DEC15'!K12+'DEC15'!K12</f>
        <v>7</v>
      </c>
      <c r="L12" s="32">
        <f>'JAN15'!L12+'FEB15'!L12+'MAR15'!L12+'APR15'!L12+'MAY15'!L12+'JUN15'!L12+'JUL15'!L12+'AUG15'!L12+'SEP15'!L12+'OCT15'!L12+'NOV15'!L12+'DEC15'!L12+'DEC15'!L12</f>
        <v>5</v>
      </c>
      <c r="M12" s="1">
        <f>+I12+J12+K12+L12</f>
        <v>22</v>
      </c>
      <c r="N12" s="11">
        <f>SUM(D12:L12)</f>
        <v>357</v>
      </c>
    </row>
    <row r="13" spans="1:14" s="2" customFormat="1" x14ac:dyDescent="0.25">
      <c r="A13" s="2" t="s">
        <v>29</v>
      </c>
      <c r="D13" s="25">
        <f t="shared" ref="D13:N13" si="0">D12</f>
        <v>250</v>
      </c>
      <c r="E13" s="25">
        <f t="shared" si="0"/>
        <v>49</v>
      </c>
      <c r="F13" s="25">
        <f t="shared" si="0"/>
        <v>7</v>
      </c>
      <c r="G13" s="25">
        <f t="shared" si="0"/>
        <v>18</v>
      </c>
      <c r="H13" s="25">
        <f t="shared" si="0"/>
        <v>11</v>
      </c>
      <c r="I13" s="25">
        <f t="shared" si="0"/>
        <v>7</v>
      </c>
      <c r="J13" s="25">
        <f t="shared" si="0"/>
        <v>3</v>
      </c>
      <c r="K13" s="25">
        <f t="shared" si="0"/>
        <v>7</v>
      </c>
      <c r="L13" s="25">
        <f t="shared" si="0"/>
        <v>5</v>
      </c>
      <c r="M13" s="25">
        <f>+I13+J13+K13+L13</f>
        <v>22</v>
      </c>
      <c r="N13" s="26">
        <f t="shared" si="0"/>
        <v>357</v>
      </c>
    </row>
    <row r="14" spans="1:14" s="2" customFormat="1" x14ac:dyDescent="0.25">
      <c r="N14" s="10"/>
    </row>
    <row r="15" spans="1:14" x14ac:dyDescent="0.25">
      <c r="A15" s="1" t="s">
        <v>56</v>
      </c>
      <c r="B15" s="1" t="s">
        <v>32</v>
      </c>
      <c r="D15" s="32">
        <f>'JAN15'!D15+'FEB15'!D15+'MAR15'!D15+'APR15'!D15+'MAY15'!D15+'JUN15'!D15+'JUL15'!D15+'AUG15'!D15+'SEP15'!D15+'OCT15'!D15+'NOV15'!D15+'DEC15'!D15</f>
        <v>691</v>
      </c>
      <c r="E15" s="32">
        <f>'JAN15'!E15+'FEB15'!E15+'MAR15'!E15+'APR15'!E15+'MAY15'!E15+'JUN15'!E15+'JUL15'!E15+'AUG15'!E15+'SEP15'!E15+'OCT15'!E15+'NOV15'!E15+'DEC15'!E15</f>
        <v>335</v>
      </c>
      <c r="F15" s="32">
        <f>'JAN15'!F15+'FEB15'!F15+'MAR15'!F15+'APR15'!F15+'MAY15'!F15+'JUN15'!F15+'JUL15'!F15+'AUG15'!F15+'SEP15'!F15+'OCT15'!F15+'NOV15'!F15+'DEC15'!F15</f>
        <v>153</v>
      </c>
      <c r="G15" s="32">
        <f>'JAN15'!G15+'FEB15'!G15+'MAR15'!G15+'APR15'!G15+'MAY15'!G15+'JUN15'!G15+'JUL15'!G15+'AUG15'!G15+'SEP15'!G15+'OCT15'!G15+'NOV15'!G15+'DEC15'!G15</f>
        <v>187</v>
      </c>
      <c r="H15" s="32">
        <f>'JAN15'!H15+'FEB15'!H15+'MAR15'!H15+'APR15'!H15+'MAY15'!H15+'JUN15'!H15+'JUL15'!H15+'AUG15'!H15+'SEP15'!H15+'OCT15'!H15+'NOV15'!H15+'DEC15'!H15</f>
        <v>119</v>
      </c>
      <c r="I15" s="32">
        <f>'JAN15'!I15+'FEB15'!I15+'MAR15'!I15+'APR15'!I15+'MAY15'!I15+'JUN15'!I15+'JUL15'!I15+'AUG15'!I15+'SEP15'!I15+'OCT15'!I15+'NOV15'!I15+'DEC15'!I15</f>
        <v>272</v>
      </c>
      <c r="J15" s="32">
        <f>'JAN15'!J15+'FEB15'!J15+'MAR15'!J15+'APR15'!J15+'MAY15'!J15+'JUN15'!J15+'JUL15'!J15+'AUG15'!J15+'SEP15'!J15+'OCT15'!J15+'NOV15'!J15+'DEC15'!J15</f>
        <v>168</v>
      </c>
      <c r="K15" s="32">
        <f>'JAN15'!K15+'FEB15'!K15+'MAR15'!K15+'APR15'!K15+'MAY15'!K15+'JUN15'!K15+'JUL15'!K15+'AUG15'!K15+'SEP15'!K15+'OCT15'!K15+'NOV15'!K15+'DEC15'!K15</f>
        <v>52</v>
      </c>
      <c r="L15" s="32">
        <f>'JAN15'!L15+'FEB15'!L15+'MAR15'!L15+'APR15'!L15+'MAY15'!L15+'JUN15'!L15+'JUL15'!L15+'AUG15'!L15+'SEP15'!L15+'OCT15'!L15+'NOV15'!L15+'DEC15'!L15</f>
        <v>59</v>
      </c>
      <c r="M15" s="1">
        <f t="shared" ref="M15:M16" si="1">+I15+J15+K15+L15</f>
        <v>551</v>
      </c>
      <c r="N15" s="11">
        <f>SUM(D15:L15)</f>
        <v>2036</v>
      </c>
    </row>
    <row r="16" spans="1:14" x14ac:dyDescent="0.25">
      <c r="A16" s="1" t="s">
        <v>31</v>
      </c>
      <c r="B16" s="1" t="s">
        <v>33</v>
      </c>
      <c r="D16" s="32">
        <f>'JAN15'!D16+'FEB15'!D16+'MAR15'!D16+'APR15'!D16+'MAY15'!D16+'JUN15'!D16+'JUL15'!D16+'AUG15'!D16+'SEP15'!D16+'OCT15'!D16+'NOV15'!D16+'DEC15'!D16</f>
        <v>133</v>
      </c>
      <c r="E16" s="32">
        <f>'JAN15'!E16+'FEB15'!E16+'MAR15'!E16+'APR15'!E16+'MAY15'!E16+'JUN15'!E16+'JUL15'!E16+'AUG15'!E16+'SEP15'!E16+'OCT15'!E16+'NOV15'!E16+'DEC15'!E16</f>
        <v>90</v>
      </c>
      <c r="F16" s="32">
        <f>'JAN15'!F16+'FEB15'!F16+'MAR15'!F16+'APR15'!F16+'MAY15'!F16+'JUN15'!F16+'JUL15'!F16+'AUG15'!F16+'SEP15'!F16+'OCT15'!F16+'NOV15'!F16+'DEC15'!F16</f>
        <v>27</v>
      </c>
      <c r="G16" s="32">
        <f>'JAN15'!G16+'FEB15'!G16+'MAR15'!G16+'APR15'!G16+'MAY15'!G16+'JUN15'!G16+'JUL15'!G16+'AUG15'!G16+'SEP15'!G16+'OCT15'!G16+'NOV15'!G16+'DEC15'!G16</f>
        <v>40</v>
      </c>
      <c r="H16" s="32">
        <f>'JAN15'!H16+'FEB15'!H16+'MAR15'!H16+'APR15'!H16+'MAY15'!H16+'JUN15'!H16+'JUL15'!H16+'AUG15'!H16+'SEP15'!H16+'OCT15'!H16+'NOV15'!H16+'DEC15'!H16</f>
        <v>85</v>
      </c>
      <c r="I16" s="32">
        <f>'JAN15'!I16+'FEB15'!I16+'MAR15'!I16+'APR15'!I16+'MAY15'!I16+'JUN15'!I16+'JUL15'!I16+'AUG15'!I16+'SEP15'!I16+'OCT15'!I16+'NOV15'!I16+'DEC15'!I16</f>
        <v>645</v>
      </c>
      <c r="J16" s="32">
        <f>'JAN15'!J16+'FEB15'!J16+'MAR15'!J16+'APR15'!J16+'MAY15'!J16+'JUN15'!J16+'JUL15'!J16+'AUG15'!J16+'SEP15'!J16+'OCT15'!J16+'NOV15'!J16+'DEC15'!J16</f>
        <v>527</v>
      </c>
      <c r="K16" s="32">
        <f>'JAN15'!K16+'FEB15'!K16+'MAR15'!K16+'APR15'!K16+'MAY15'!K16+'JUN15'!K16+'JUL15'!K16+'AUG15'!K16+'SEP15'!K16+'OCT15'!K16+'NOV15'!K16+'DEC15'!K16</f>
        <v>243</v>
      </c>
      <c r="L16" s="32">
        <f>'JAN15'!L16+'FEB15'!L16+'MAR15'!L16+'APR15'!L16+'MAY15'!L16+'JUN15'!L16+'JUL15'!L16+'AUG15'!L16+'SEP15'!L16+'OCT15'!L16+'NOV15'!L16+'DEC15'!L16</f>
        <v>103</v>
      </c>
      <c r="M16" s="1">
        <f t="shared" si="1"/>
        <v>1518</v>
      </c>
      <c r="N16" s="11">
        <f>SUM(D16:L16)</f>
        <v>1893</v>
      </c>
    </row>
    <row r="17" spans="1:14" s="2" customFormat="1" x14ac:dyDescent="0.25">
      <c r="A17" s="2" t="s">
        <v>34</v>
      </c>
      <c r="D17" s="25">
        <f>+D15+D16</f>
        <v>824</v>
      </c>
      <c r="E17" s="25">
        <f t="shared" ref="E17:N17" si="2">+E15+E16</f>
        <v>425</v>
      </c>
      <c r="F17" s="25">
        <f t="shared" si="2"/>
        <v>180</v>
      </c>
      <c r="G17" s="25">
        <f t="shared" si="2"/>
        <v>227</v>
      </c>
      <c r="H17" s="25">
        <f t="shared" si="2"/>
        <v>204</v>
      </c>
      <c r="I17" s="25">
        <f t="shared" si="2"/>
        <v>917</v>
      </c>
      <c r="J17" s="25">
        <f t="shared" si="2"/>
        <v>695</v>
      </c>
      <c r="K17" s="25">
        <f t="shared" si="2"/>
        <v>295</v>
      </c>
      <c r="L17" s="25">
        <f t="shared" si="2"/>
        <v>162</v>
      </c>
      <c r="M17" s="25">
        <f t="shared" si="2"/>
        <v>2069</v>
      </c>
      <c r="N17" s="26">
        <f t="shared" si="2"/>
        <v>3929</v>
      </c>
    </row>
    <row r="18" spans="1:14" x14ac:dyDescent="0.25">
      <c r="N18" s="11"/>
    </row>
    <row r="19" spans="1:14" x14ac:dyDescent="0.25">
      <c r="A19" s="3" t="s">
        <v>83</v>
      </c>
      <c r="B19" s="1" t="s">
        <v>36</v>
      </c>
      <c r="D19" s="1">
        <f>'JAN15'!D19+'FEB15'!D19+'MAR15'!D19+'APR15'!D19+'MAY15'!D19+'JUN15'!D19+'JUL15'!D19+'AUG15'!D19+'SEP15'!D19+'OCT15'!D19+'NOV15'!D19+'DEC15'!D19</f>
        <v>139</v>
      </c>
      <c r="E19" s="1">
        <f>'JAN15'!E19+'FEB15'!E19+'MAR15'!E19+'APR15'!E19+'MAY15'!E19+'JUN15'!E19+'JUL15'!E19+'AUG15'!E19+'SEP15'!E19+'OCT15'!E19+'NOV15'!E19+'DEC15'!E19</f>
        <v>55</v>
      </c>
      <c r="F19" s="1">
        <f>'JAN15'!F19+'FEB15'!F19+'MAR15'!F19+'APR15'!F19+'MAY15'!F19+'JUN15'!F19+'JUL15'!F19+'AUG15'!F19+'SEP15'!F19+'OCT15'!F19+'NOV15'!F19+'DEC15'!F19</f>
        <v>25</v>
      </c>
      <c r="G19" s="1">
        <f>'JAN15'!G19+'FEB15'!G19+'MAR15'!G19+'APR15'!G19+'MAY15'!G19+'JUN15'!G19+'JUL15'!G19+'AUG15'!G19+'SEP15'!G19+'OCT15'!G19+'NOV15'!G19+'DEC15'!G19</f>
        <v>28</v>
      </c>
      <c r="H19" s="1">
        <f>'JAN15'!H19+'FEB15'!H19+'MAR15'!H19+'APR15'!H19+'MAY15'!H19+'JUN15'!H19+'JUL15'!H19+'AUG15'!H19+'SEP15'!H19+'OCT15'!H19+'NOV15'!H19+'DEC15'!H19</f>
        <v>5</v>
      </c>
      <c r="I19" s="1">
        <f>'JAN15'!I19+'FEB15'!I19+'MAR15'!I19+'APR15'!I19+'MAY15'!I19+'JUN15'!I19+'JUL15'!I19+'AUG15'!I19+'SEP15'!I19+'OCT15'!I19+'NOV15'!I19+'DEC15'!I19</f>
        <v>840</v>
      </c>
      <c r="J19" s="1">
        <f>'JAN15'!J19+'FEB15'!J19+'MAR15'!J19+'APR15'!J19+'MAY15'!J19+'JUN15'!J19+'JUL15'!J19+'AUG15'!J19+'SEP15'!J19+'OCT15'!J19+'NOV15'!J19+'DEC15'!J19</f>
        <v>818</v>
      </c>
      <c r="K19" s="1">
        <f>'JAN15'!K19+'FEB15'!K19+'MAR15'!K19+'APR15'!K19+'MAY15'!K19+'JUN15'!K19+'JUL15'!K19+'AUG15'!K19+'SEP15'!K19+'OCT15'!K19+'NOV15'!K19+'DEC15'!K19</f>
        <v>252</v>
      </c>
      <c r="L19" s="1">
        <f>'JAN15'!L19+'FEB15'!L19+'MAR15'!L19+'APR15'!L19+'MAY15'!L19+'JUN15'!L19+'JUL15'!L19+'AUG15'!L19+'SEP15'!L19+'OCT15'!L19+'NOV15'!L19+'DEC15'!L19</f>
        <v>110</v>
      </c>
      <c r="M19" s="1">
        <f>'JAN15'!M19+'FEB15'!M19+'MAR15'!M19+'APR15'!M19+'MAY15'!M19+'JUN15'!M19+'JUL15'!M19+'AUG15'!M19+'SEP15'!M19+'OCT15'!M19+'NOV15'!M19</f>
        <v>2020</v>
      </c>
      <c r="N19" s="11">
        <f>SUM(D19:L19)</f>
        <v>2272</v>
      </c>
    </row>
    <row r="20" spans="1:14" x14ac:dyDescent="0.25">
      <c r="A20" s="1" t="s">
        <v>35</v>
      </c>
      <c r="B20" s="1" t="s">
        <v>37</v>
      </c>
      <c r="D20" s="1">
        <f>'JAN15'!D20+'FEB15'!D20+'MAR15'!D20+'APR15'!D20+'MAY15'!D20+'JUN15'!D20+'JUL15'!D20+'AUG15'!D20+'SEP15'!D20+'OCT15'!D20+'NOV15'!D20+'DEC15'!D20</f>
        <v>592</v>
      </c>
      <c r="E20" s="1">
        <f>'JAN15'!E20+'FEB15'!E20+'MAR15'!E20+'APR15'!E20+'MAY15'!E20+'JUN15'!E20+'JUL15'!E20+'AUG15'!E20+'SEP15'!E20+'OCT15'!E20+'NOV15'!E20+'DEC15'!E20</f>
        <v>469</v>
      </c>
      <c r="F20" s="1">
        <f>'JAN15'!F20+'FEB15'!F20+'MAR15'!F20+'APR15'!F20+'MAY15'!F20+'JUN15'!F20+'JUL15'!F20+'AUG15'!F20+'SEP15'!F20+'OCT15'!F20+'NOV15'!F20+'DEC15'!F20</f>
        <v>139</v>
      </c>
      <c r="G20" s="1">
        <f>'JAN15'!G20+'FEB15'!G20+'MAR15'!G20+'APR15'!G20+'MAY15'!G20+'JUN15'!G20+'JUL15'!G20+'AUG15'!G20+'SEP15'!G20+'OCT15'!G20+'NOV15'!G20+'DEC15'!G20</f>
        <v>152</v>
      </c>
      <c r="H20" s="1">
        <f>'JAN15'!H20+'FEB15'!H20+'MAR15'!H20+'APR15'!H20+'MAY15'!H20+'JUN15'!H20+'JUL15'!H20+'AUG15'!H20+'SEP15'!H20+'OCT15'!H20+'NOV15'!H20+'DEC15'!H20</f>
        <v>83</v>
      </c>
      <c r="I20" s="1">
        <f>'JAN15'!I20+'FEB15'!I20+'MAR15'!I20+'APR15'!I20+'MAY15'!I20+'JUN15'!I20+'JUL15'!I20+'AUG15'!I20+'SEP15'!I20+'OCT15'!I20+'NOV15'!I20+'DEC15'!I20</f>
        <v>0</v>
      </c>
      <c r="J20" s="1">
        <f>'JAN15'!J20+'FEB15'!J20+'MAR15'!J20+'APR15'!J20+'MAY15'!J20+'JUN15'!J20+'JUL15'!J20+'AUG15'!J20+'SEP15'!J20+'OCT15'!J20+'NOV15'!J20+'DEC15'!J20</f>
        <v>0</v>
      </c>
      <c r="K20" s="1">
        <f>'JAN15'!K20+'FEB15'!K20+'MAR15'!K20+'APR15'!K20+'MAY15'!K20+'JUN15'!K20+'JUL15'!K20+'AUG15'!K20+'SEP15'!K20+'OCT15'!K20+'NOV15'!K20+'DEC15'!K20</f>
        <v>0</v>
      </c>
      <c r="L20" s="1">
        <f>'JAN15'!L20+'FEB15'!L20+'MAR15'!L20+'APR15'!L20+'MAY15'!L20+'JUN15'!L20+'JUL15'!L20+'AUG15'!L20+'SEP15'!L20+'OCT15'!L20+'NOV15'!L20+'DEC15'!L20</f>
        <v>1</v>
      </c>
      <c r="M20" s="1">
        <f>'JAN15'!M20+'FEB15'!M20+'MAR15'!M20+'APR15'!M20+'MAY15'!M20+'JUN15'!M20+'JUL15'!M20+'AUG15'!M20+'SEP15'!M20+'OCT15'!M20+'NOV15'!M20</f>
        <v>1</v>
      </c>
      <c r="N20" s="11">
        <f>SUM(D20:L20)</f>
        <v>1436</v>
      </c>
    </row>
    <row r="21" spans="1:14" s="2" customFormat="1" x14ac:dyDescent="0.25">
      <c r="A21" s="2" t="s">
        <v>38</v>
      </c>
      <c r="D21" s="25">
        <f>+D19+D20</f>
        <v>731</v>
      </c>
      <c r="E21" s="25">
        <f t="shared" ref="E21:N21" si="3">+E19+E20</f>
        <v>524</v>
      </c>
      <c r="F21" s="25">
        <f t="shared" si="3"/>
        <v>164</v>
      </c>
      <c r="G21" s="25">
        <f t="shared" si="3"/>
        <v>180</v>
      </c>
      <c r="H21" s="25">
        <f t="shared" si="3"/>
        <v>88</v>
      </c>
      <c r="I21" s="25">
        <f t="shared" si="3"/>
        <v>840</v>
      </c>
      <c r="J21" s="25">
        <f t="shared" si="3"/>
        <v>818</v>
      </c>
      <c r="K21" s="25">
        <f t="shared" si="3"/>
        <v>252</v>
      </c>
      <c r="L21" s="25">
        <f t="shared" si="3"/>
        <v>111</v>
      </c>
      <c r="M21" s="25">
        <f t="shared" si="3"/>
        <v>2021</v>
      </c>
      <c r="N21" s="26">
        <f t="shared" si="3"/>
        <v>3708</v>
      </c>
    </row>
    <row r="22" spans="1:14" s="2" customFormat="1" x14ac:dyDescent="0.25">
      <c r="N22" s="10"/>
    </row>
    <row r="23" spans="1:14" x14ac:dyDescent="0.25">
      <c r="A23" s="1" t="s">
        <v>44</v>
      </c>
      <c r="B23" s="1" t="s">
        <v>60</v>
      </c>
      <c r="D23" s="32">
        <f>'JAN15'!D23+'FEB15'!D23+'MAR15'!D23+'APR15'!D23+'MAY15'!D23+'JUN15'!D23+'JUL15'!D23+'AUG15'!D23+'SEP15'!D23+'OCT15'!D23+'NOV15'!D23+'DEC15'!D23</f>
        <v>0</v>
      </c>
      <c r="E23" s="32">
        <f>'JAN15'!E23+'FEB15'!E23+'MAR15'!E23+'APR15'!E23+'MAY15'!E23+'JUN15'!E23+'JUL15'!E23+'AUG15'!E23+'SEP15'!E23+'OCT15'!E23+'NOV15'!E23+'DEC15'!E23</f>
        <v>0</v>
      </c>
      <c r="F23" s="32">
        <f>'JAN15'!F23+'FEB15'!F23+'MAR15'!F23+'APR15'!F23+'MAY15'!F23+'JUN15'!F23+'JUL15'!F23+'AUG15'!F23+'SEP15'!F23+'OCT15'!F23+'NOV15'!F23+'DEC15'!F23</f>
        <v>0</v>
      </c>
      <c r="G23" s="32">
        <f>'JAN15'!G23+'FEB15'!G23+'MAR15'!G23+'APR15'!G23+'MAY15'!G23+'JUN15'!G23+'JUL15'!G23+'AUG15'!G23+'SEP15'!G23+'OCT15'!G23+'NOV15'!G23+'DEC15'!G23</f>
        <v>0</v>
      </c>
      <c r="H23" s="32">
        <f>'JAN15'!H23+'FEB15'!H23+'MAR15'!H23+'APR15'!H23+'MAY15'!H23+'JUN15'!H23+'JUL15'!H23+'AUG15'!H23+'SEP15'!H23+'OCT15'!H23+'NOV15'!H23+'DEC15'!H23</f>
        <v>0</v>
      </c>
      <c r="I23" s="32">
        <f>'JAN15'!I23+'FEB15'!I23+'MAR15'!I23+'APR15'!I23+'MAY15'!I23+'JUN15'!I23+'JUL15'!I23+'AUG15'!I23+'SEP15'!I23+'OCT15'!I23+'NOV15'!I23+'DEC15'!I23</f>
        <v>1124</v>
      </c>
      <c r="J23" s="32">
        <f>'JAN15'!J23+'FEB15'!J23+'MAR15'!J23+'APR15'!J23+'MAY15'!J23+'JUN15'!J23+'JUL15'!J23+'AUG15'!J23+'SEP15'!J23+'OCT15'!J23+'NOV15'!J23+'DEC15'!J23</f>
        <v>681</v>
      </c>
      <c r="K23" s="32">
        <f>'JAN15'!K23+'FEB15'!K23+'MAR15'!K23+'APR15'!K23+'MAY15'!K23+'JUN15'!K23+'JUL15'!K23+'AUG15'!K23+'SEP15'!K23+'OCT15'!K23+'NOV15'!K23+'DEC15'!K23</f>
        <v>369</v>
      </c>
      <c r="L23" s="32">
        <f>'JAN15'!L23+'FEB15'!L23+'MAR15'!L23+'APR15'!L23+'MAY15'!L23+'JUN15'!L23+'JUL15'!L23+'AUG15'!L23+'SEP15'!L23+'OCT15'!L23+'NOV15'!L23+'DEC15'!L23</f>
        <v>295</v>
      </c>
      <c r="M23" s="1">
        <f>'JAN15'!M23+'FEB15'!M23+'MAR15'!M23+'APR15'!M23+'MAY15'!M23+'JUN15'!M23+'JUL15'!M23+'AUG15'!M23+'SEP15'!M23+'OCT15'!M23+'NOV15'!M23</f>
        <v>2469</v>
      </c>
      <c r="N23" s="11">
        <f t="shared" ref="N23:N29" si="4">SUM(D23:L23)</f>
        <v>2469</v>
      </c>
    </row>
    <row r="24" spans="1:14" x14ac:dyDescent="0.25">
      <c r="A24" s="1" t="s">
        <v>57</v>
      </c>
      <c r="B24" s="1" t="s">
        <v>61</v>
      </c>
      <c r="D24" s="32">
        <f>'JAN15'!D24+'FEB15'!D24+'MAR15'!D24+'APR15'!D24+'MAY15'!D24+'JUN15'!D24+'JUL15'!D24+'AUG15'!D24+'SEP15'!D24+'OCT15'!D24+'NOV15'!D24+'DEC15'!D24</f>
        <v>645</v>
      </c>
      <c r="E24" s="32">
        <f>'JAN15'!E24+'FEB15'!E24+'MAR15'!E24+'APR15'!E24+'MAY15'!E24+'JUN15'!E24+'JUL15'!E24+'AUG15'!E24+'SEP15'!E24+'OCT15'!E24+'NOV15'!E24+'DEC15'!E24</f>
        <v>402</v>
      </c>
      <c r="F24" s="32">
        <f>'JAN15'!F24+'FEB15'!F24+'MAR15'!F24+'APR15'!F24+'MAY15'!F24+'JUN15'!F24+'JUL15'!F24+'AUG15'!F24+'SEP15'!F24+'OCT15'!F24+'NOV15'!F24+'DEC15'!F24</f>
        <v>134</v>
      </c>
      <c r="G24" s="32">
        <f>'JAN15'!G24+'FEB15'!G24+'MAR15'!G24+'APR15'!G24+'MAY15'!G24+'JUN15'!G24+'JUL15'!G24+'AUG15'!G24+'SEP15'!G24+'OCT15'!G24+'NOV15'!G24+'DEC15'!G24</f>
        <v>138</v>
      </c>
      <c r="H24" s="32">
        <f>'JAN15'!H24+'FEB15'!H24+'MAR15'!H24+'APR15'!H24+'MAY15'!H24+'JUN15'!H24+'JUL15'!H24+'AUG15'!H24+'SEP15'!H24+'OCT15'!H24+'NOV15'!H24+'DEC15'!H24</f>
        <v>109</v>
      </c>
      <c r="I24" s="32">
        <f>'JAN15'!I24+'FEB15'!I24+'MAR15'!I24+'APR15'!I24+'MAY15'!I24+'JUN15'!I24+'JUL15'!I24+'AUG15'!I24+'SEP15'!I24+'OCT15'!I24+'NOV15'!I24+'DEC15'!I24</f>
        <v>0</v>
      </c>
      <c r="J24" s="32">
        <f>'JAN15'!J24+'FEB15'!J24+'MAR15'!J24+'APR15'!J24+'MAY15'!J24+'JUN15'!J24+'JUL15'!J24+'AUG15'!J24+'SEP15'!J24+'OCT15'!J24+'NOV15'!J24+'DEC15'!J24</f>
        <v>0</v>
      </c>
      <c r="K24" s="32">
        <f>'JAN15'!K24+'FEB15'!K24+'MAR15'!K24+'APR15'!K24+'MAY15'!K24+'JUN15'!K24+'JUL15'!K24+'AUG15'!K24+'SEP15'!K24+'OCT15'!K24+'NOV15'!K24+'DEC15'!K24</f>
        <v>0</v>
      </c>
      <c r="L24" s="32">
        <f>'JAN15'!L24+'FEB15'!L24+'MAR15'!L24+'APR15'!L24+'MAY15'!L24+'JUN15'!L24+'JUL15'!L24+'AUG15'!L24+'SEP15'!L24+'OCT15'!L24+'NOV15'!L24+'DEC15'!L24</f>
        <v>0</v>
      </c>
      <c r="M24" s="1">
        <f>'JAN15'!M24+'FEB15'!M24+'MAR15'!M24+'APR15'!M24+'MAY15'!M24+'JUN15'!M24+'JUL15'!M24+'AUG15'!M24+'SEP15'!M24+'OCT15'!M24+'NOV15'!M24</f>
        <v>0</v>
      </c>
      <c r="N24" s="11">
        <f t="shared" si="4"/>
        <v>1428</v>
      </c>
    </row>
    <row r="25" spans="1:14" x14ac:dyDescent="0.25">
      <c r="A25" s="1" t="s">
        <v>65</v>
      </c>
      <c r="B25" s="1" t="s">
        <v>39</v>
      </c>
      <c r="D25" s="32">
        <f>'JAN15'!D25+'FEB15'!D25+'MAR15'!D25+'APR15'!D25+'MAY15'!D25+'JUN15'!D25+'JUL15'!D25+'AUG15'!D25+'SEP15'!D25+'OCT15'!D25+'NOV15'!D25+'DEC15'!D25</f>
        <v>625</v>
      </c>
      <c r="E25" s="32">
        <f>'JAN15'!E25+'FEB15'!E25+'MAR15'!E25+'APR15'!E25+'MAY15'!E25+'JUN15'!E25+'JUL15'!E25+'AUG15'!E25+'SEP15'!E25+'OCT15'!E25+'NOV15'!E25+'DEC15'!E25</f>
        <v>441</v>
      </c>
      <c r="F25" s="32">
        <f>'JAN15'!F25+'FEB15'!F25+'MAR15'!F25+'APR15'!F25+'MAY15'!F25+'JUN15'!F25+'JUL15'!F25+'AUG15'!F25+'SEP15'!F25+'OCT15'!F25+'NOV15'!F25+'DEC15'!F25</f>
        <v>156</v>
      </c>
      <c r="G25" s="32">
        <f>'JAN15'!G25+'FEB15'!G25+'MAR15'!G25+'APR15'!G25+'MAY15'!G25+'JUN15'!G25+'JUL15'!G25+'AUG15'!G25+'SEP15'!G25+'OCT15'!G25+'NOV15'!G25+'DEC15'!G25</f>
        <v>151</v>
      </c>
      <c r="H25" s="32">
        <f>'JAN15'!H25+'FEB15'!H25+'MAR15'!H25+'APR15'!H25+'MAY15'!H25+'JUN15'!H25+'JUL15'!H25+'AUG15'!H25+'SEP15'!H25+'OCT15'!H25+'NOV15'!H25+'DEC15'!H25</f>
        <v>115</v>
      </c>
      <c r="I25" s="32">
        <f>'JAN15'!I25+'FEB15'!I25+'MAR15'!I25+'APR15'!I25+'MAY15'!I25+'JUN15'!I25+'JUL15'!I25+'AUG15'!I25+'SEP15'!I25+'OCT15'!I25+'NOV15'!I25+'DEC15'!I25</f>
        <v>0</v>
      </c>
      <c r="J25" s="32">
        <f>'JAN15'!J25+'FEB15'!J25+'MAR15'!J25+'APR15'!J25+'MAY15'!J25+'JUN15'!J25+'JUL15'!J25+'AUG15'!J25+'SEP15'!J25+'OCT15'!J25+'NOV15'!J25+'DEC15'!J25</f>
        <v>0</v>
      </c>
      <c r="K25" s="32">
        <f>'JAN15'!K25+'FEB15'!K25+'MAR15'!K25+'APR15'!K25+'MAY15'!K25+'JUN15'!K25+'JUL15'!K25+'AUG15'!K25+'SEP15'!K25+'OCT15'!K25+'NOV15'!K25+'DEC15'!K25</f>
        <v>0</v>
      </c>
      <c r="L25" s="32">
        <f>'JAN15'!L25+'FEB15'!L25+'MAR15'!L25+'APR15'!L25+'MAY15'!L25+'JUN15'!L25+'JUL15'!L25+'AUG15'!L25+'SEP15'!L25+'OCT15'!L25+'NOV15'!L25+'DEC15'!L25</f>
        <v>0</v>
      </c>
      <c r="M25" s="1">
        <f>'JAN15'!M25+'FEB15'!M25+'MAR15'!M25+'APR15'!M25+'MAY15'!M25+'JUN15'!M25+'JUL15'!M25+'AUG15'!M25+'SEP15'!M25+'OCT15'!M25+'NOV15'!M25</f>
        <v>0</v>
      </c>
      <c r="N25" s="11">
        <f t="shared" si="4"/>
        <v>1488</v>
      </c>
    </row>
    <row r="26" spans="1:14" x14ac:dyDescent="0.25">
      <c r="A26" s="3" t="s">
        <v>67</v>
      </c>
      <c r="B26" s="1" t="s">
        <v>40</v>
      </c>
      <c r="D26" s="32">
        <f>'JAN15'!D26+'FEB15'!D26+'MAR15'!D26+'APR15'!D26+'MAY15'!D26+'JUN15'!D26+'JUL15'!D26+'AUG15'!C26</f>
        <v>415</v>
      </c>
      <c r="E26" s="32">
        <f>'JAN15'!E26+'FEB15'!E26+'MAR15'!E26+'APR15'!E26+'MAY15'!E26+'JUN15'!E26+'JUL15'!E26+'AUG15'!D26</f>
        <v>354</v>
      </c>
      <c r="F26" s="32">
        <f>'JAN15'!F26+'FEB15'!F26+'MAR15'!F26+'APR15'!F26+'MAY15'!F26+'JUN15'!F26+'JUL15'!F26+'AUG15'!E26</f>
        <v>142</v>
      </c>
      <c r="G26" s="32">
        <f>'JAN15'!G26+'FEB15'!G26+'MAR15'!G26+'APR15'!G26+'MAY15'!G26+'JUN15'!G26+'JUL15'!G26+'AUG15'!F26</f>
        <v>99</v>
      </c>
      <c r="H26" s="32">
        <f>'JAN15'!H26+'FEB15'!H26+'MAR15'!H26+'APR15'!H26+'MAY15'!H26+'JUN15'!H26+'JUL15'!H26+'AUG15'!G26</f>
        <v>85</v>
      </c>
      <c r="I26" s="32">
        <f>'JAN15'!I26+'FEB15'!I26+'MAR15'!I26+'APR15'!I26+'MAY15'!I26+'JUN15'!I26+'JUL15'!I26+'AUG15'!H26</f>
        <v>8</v>
      </c>
      <c r="J26" s="32">
        <f>'JAN15'!J26+'FEB15'!J26+'MAR15'!J26+'APR15'!J26+'MAY15'!J26+'JUN15'!J26+'JUL15'!J26+'AUG15'!I26</f>
        <v>0</v>
      </c>
      <c r="K26" s="32">
        <f>'JAN15'!K26+'FEB15'!K26+'MAR15'!K26+'APR15'!K26+'MAY15'!K26+'JUN15'!K26+'JUL15'!K26+'AUG15'!J26</f>
        <v>0</v>
      </c>
      <c r="L26" s="32">
        <f>'JAN15'!L26+'FEB15'!L26+'MAR15'!L26+'APR15'!L26+'MAY15'!L26+'JUN15'!L26+'JUL15'!L26+'AUG15'!K26</f>
        <v>0</v>
      </c>
      <c r="M26" s="1">
        <f>'JAN15'!M26+'FEB15'!M26+'MAR15'!M26+'APR15'!M26+'MAY15'!M26+'JUN15'!M26+'JUL15'!M26+'AUG15'!M26+'SEP15'!M26+'OCT15'!M26+'NOV15'!M26</f>
        <v>0</v>
      </c>
      <c r="N26" s="11">
        <f t="shared" si="4"/>
        <v>1103</v>
      </c>
    </row>
    <row r="27" spans="1:14" x14ac:dyDescent="0.25">
      <c r="A27" s="3" t="s">
        <v>58</v>
      </c>
      <c r="B27" s="1" t="s">
        <v>41</v>
      </c>
      <c r="D27" s="32">
        <f>'JAN15'!D27+'FEB15'!D27+'MAR15'!D27+'APR15'!D27+'MAY15'!D27+'JUN15'!D27+'JUL15'!D27+'AUG15'!D27+'SEP15'!D27+'OCT15'!D27+'NOV15'!D27+'DEC15'!D27</f>
        <v>486</v>
      </c>
      <c r="E27" s="32">
        <f>'JAN15'!E27+'FEB15'!E27+'MAR15'!E27+'APR15'!E27+'MAY15'!E27+'JUN15'!E27+'JUL15'!E27+'AUG15'!E27+'SEP15'!E27+'OCT15'!E27+'NOV15'!E27+'DEC15'!E27</f>
        <v>346</v>
      </c>
      <c r="F27" s="32">
        <f>'JAN15'!F27+'FEB15'!F27+'MAR15'!F27+'APR15'!F27+'MAY15'!F27+'JUN15'!F27+'JUL15'!F27+'AUG15'!F27+'SEP15'!F27+'OCT15'!F27+'NOV15'!F27+'DEC15'!F27</f>
        <v>127</v>
      </c>
      <c r="G27" s="32">
        <f>'JAN15'!G27+'FEB15'!G27+'MAR15'!G27+'APR15'!G27+'MAY15'!G27+'JUN15'!G27+'JUL15'!G27+'AUG15'!G27+'SEP15'!G27+'OCT15'!G27+'NOV15'!G27+'DEC15'!G27</f>
        <v>108</v>
      </c>
      <c r="H27" s="32">
        <f>'JAN15'!H27+'FEB15'!H27+'MAR15'!H27+'APR15'!H27+'MAY15'!H27+'JUN15'!H27+'JUL15'!H27+'AUG15'!H27+'SEP15'!H27+'OCT15'!H27+'NOV15'!H27+'DEC15'!H27</f>
        <v>106</v>
      </c>
      <c r="I27" s="32">
        <f>'JAN15'!I27+'FEB15'!I27+'MAR15'!I27+'APR15'!I27+'MAY15'!I27+'JUN15'!I27+'JUL15'!I27+'AUG15'!I27+'SEP15'!I27+'OCT15'!I27+'NOV15'!I27+'DEC15'!I27</f>
        <v>141</v>
      </c>
      <c r="J27" s="32">
        <f>'JAN15'!J27+'FEB15'!J27+'MAR15'!J27+'APR15'!J27+'MAY15'!J27+'JUN15'!J27+'JUL15'!J27+'AUG15'!J27+'SEP15'!J27+'OCT15'!J27+'NOV15'!J27+'DEC15'!J27</f>
        <v>128</v>
      </c>
      <c r="K27" s="32">
        <f>'JAN15'!K27+'FEB15'!K27+'MAR15'!K27+'APR15'!K27+'MAY15'!K27+'JUN15'!K27+'JUL15'!K27+'AUG15'!K27+'SEP15'!K27+'OCT15'!K27+'NOV15'!K27+'DEC15'!K27</f>
        <v>32</v>
      </c>
      <c r="L27" s="32">
        <f>'JAN15'!L27+'FEB15'!L27+'MAR15'!L27+'APR15'!L27+'MAY15'!L27+'JUN15'!L27+'JUL15'!L27+'AUG15'!L27+'SEP15'!L27+'OCT15'!L27+'NOV15'!L27+'DEC15'!L27</f>
        <v>16</v>
      </c>
      <c r="M27" s="1">
        <f>'JAN15'!M27+'FEB15'!M27+'MAR15'!M27+'APR15'!M27+'MAY15'!M27+'JUN15'!M27+'JUL15'!M27+'AUG15'!M27+'SEP15'!M27+'OCT15'!M27+'NOV15'!M27</f>
        <v>317</v>
      </c>
      <c r="N27" s="11">
        <f t="shared" si="4"/>
        <v>1490</v>
      </c>
    </row>
    <row r="28" spans="1:14" x14ac:dyDescent="0.25">
      <c r="A28" s="1" t="s">
        <v>45</v>
      </c>
      <c r="B28" s="1" t="s">
        <v>42</v>
      </c>
      <c r="D28" s="32">
        <f>'JAN15'!D28+'FEB15'!D28+'MAR15'!D28+'APR15'!D28+'MAY15'!D28+'JUN15'!D28+'JUL15'!D28+'AUG15'!D28+'SEP15'!D28+'OCT15'!D28+'NOV15'!D28+'DEC15'!D28</f>
        <v>592</v>
      </c>
      <c r="E28" s="32">
        <f>'JAN15'!E28+'FEB15'!E28+'MAR15'!E28+'APR15'!E28+'MAY15'!E28+'JUN15'!E28+'JUL15'!E28+'AUG15'!E28+'SEP15'!E28+'OCT15'!E28+'NOV15'!E28+'DEC15'!E28</f>
        <v>329</v>
      </c>
      <c r="F28" s="32">
        <f>'JAN15'!F28+'FEB15'!F28+'MAR15'!F28+'APR15'!F28+'MAY15'!F28+'JUN15'!F28+'JUL15'!F28+'AUG15'!F28+'SEP15'!F28+'OCT15'!F28+'NOV15'!F28+'DEC15'!F28</f>
        <v>126</v>
      </c>
      <c r="G28" s="32">
        <f>'JAN15'!G28+'FEB15'!G28+'MAR15'!G28+'APR15'!G28+'MAY15'!G28+'JUN15'!G28+'JUL15'!G28+'AUG15'!G28+'SEP15'!G28+'OCT15'!G28+'NOV15'!G28+'DEC15'!G28</f>
        <v>81</v>
      </c>
      <c r="H28" s="32">
        <f>'JAN15'!H28+'FEB15'!H28+'MAR15'!H28+'APR15'!H28+'MAY15'!H28+'JUN15'!H28+'JUL15'!H28+'AUG15'!H28+'SEP15'!H28+'OCT15'!H28+'NOV15'!H28+'DEC15'!H28</f>
        <v>103</v>
      </c>
      <c r="I28" s="32">
        <f>'JAN15'!I28+'FEB15'!I28+'MAR15'!I28+'APR15'!I28+'MAY15'!I28+'JUN15'!I28+'JUL15'!I28+'AUG15'!I28+'SEP15'!I28+'OCT15'!I28+'NOV15'!I28+'DEC15'!I28</f>
        <v>0</v>
      </c>
      <c r="J28" s="32">
        <f>'JAN15'!J28+'FEB15'!J28+'MAR15'!J28+'APR15'!J28+'MAY15'!J28+'JUN15'!J28+'JUL15'!J28+'AUG15'!J28+'SEP15'!J28+'OCT15'!J28+'NOV15'!J28+'DEC15'!J28</f>
        <v>0</v>
      </c>
      <c r="K28" s="32">
        <f>'JAN15'!K28+'FEB15'!K28+'MAR15'!K28+'APR15'!K28+'MAY15'!K28+'JUN15'!K28+'JUL15'!K28+'AUG15'!K28+'SEP15'!K28+'OCT15'!K28+'NOV15'!K28+'DEC15'!K28</f>
        <v>0</v>
      </c>
      <c r="L28" s="32">
        <f>'JAN15'!L28+'FEB15'!L28+'MAR15'!L28+'APR15'!L28+'MAY15'!L28+'JUN15'!L28+'JUL15'!L28+'AUG15'!L28+'SEP15'!L28+'OCT15'!L28+'NOV15'!L28+'DEC15'!L28</f>
        <v>0</v>
      </c>
      <c r="M28" s="1">
        <f>'JAN15'!M28+'FEB15'!M28+'MAR15'!M28+'APR15'!M28+'MAY15'!M28+'JUN15'!M28+'JUL15'!M28+'AUG15'!M28+'SEP15'!M28+'OCT15'!M28+'NOV15'!M28</f>
        <v>0</v>
      </c>
      <c r="N28" s="11">
        <f t="shared" si="4"/>
        <v>1231</v>
      </c>
    </row>
    <row r="29" spans="1:14" x14ac:dyDescent="0.25">
      <c r="A29" s="1" t="s">
        <v>30</v>
      </c>
      <c r="B29" s="1" t="s">
        <v>43</v>
      </c>
      <c r="D29" s="32">
        <f>'JAN15'!D29+'FEB15'!D29+'MAR15'!D29+'APR15'!D29+'MAY15'!D29+'JUN15'!D29+'JUL15'!D29+'AUG15'!D29+'SEP15'!D29+'OCT15'!D29+'NOV15'!D29+'DEC15'!D29</f>
        <v>663</v>
      </c>
      <c r="E29" s="32">
        <f>'JAN15'!E29+'FEB15'!E29+'MAR15'!E29+'APR15'!E29+'MAY15'!E29+'JUN15'!E29+'JUL15'!E29+'AUG15'!E29+'SEP15'!E29+'OCT15'!E29+'NOV15'!E29+'DEC15'!E29</f>
        <v>319</v>
      </c>
      <c r="F29" s="32">
        <f>'JAN15'!F29+'FEB15'!F29+'MAR15'!F29+'APR15'!F29+'MAY15'!F29+'JUN15'!F29+'JUL15'!F29+'AUG15'!F29+'SEP15'!F29+'OCT15'!F29+'NOV15'!F29+'DEC15'!F29</f>
        <v>110</v>
      </c>
      <c r="G29" s="32">
        <f>'JAN15'!G29+'FEB15'!G29+'MAR15'!G29+'APR15'!G29+'MAY15'!G29+'JUN15'!G29+'JUL15'!G29+'AUG15'!G29+'SEP15'!G29+'OCT15'!G29+'NOV15'!G29+'DEC15'!G29</f>
        <v>113</v>
      </c>
      <c r="H29" s="32">
        <f>'JAN15'!H29+'FEB15'!H29+'MAR15'!H29+'APR15'!H29+'MAY15'!H29+'JUN15'!H29+'JUL15'!H29+'AUG15'!H29+'SEP15'!H29+'OCT15'!H29+'NOV15'!H29+'DEC15'!H29</f>
        <v>100</v>
      </c>
      <c r="I29" s="32">
        <f>'JAN15'!I29+'FEB15'!I29+'MAR15'!I29+'APR15'!I29+'MAY15'!I29+'JUN15'!I29+'JUL15'!I29+'AUG15'!I29+'SEP15'!I29+'OCT15'!I29+'NOV15'!I29+'DEC15'!I29</f>
        <v>0</v>
      </c>
      <c r="J29" s="32">
        <f>'JAN15'!J29+'FEB15'!J29+'MAR15'!J29+'APR15'!J29+'MAY15'!J29+'JUN15'!J29+'JUL15'!J29+'AUG15'!J29+'SEP15'!J29+'OCT15'!J29+'NOV15'!J29+'DEC15'!J29</f>
        <v>0</v>
      </c>
      <c r="K29" s="32">
        <f>'JAN15'!K29+'FEB15'!K29+'MAR15'!K29+'APR15'!K29+'MAY15'!K29+'JUN15'!K29+'JUL15'!K29+'AUG15'!K29+'SEP15'!K29+'OCT15'!K29+'NOV15'!K29+'DEC15'!K29</f>
        <v>0</v>
      </c>
      <c r="L29" s="32">
        <f>'JAN15'!L29+'FEB15'!L29+'MAR15'!L29+'APR15'!L29+'MAY15'!L29+'JUN15'!L29+'JUL15'!L29+'AUG15'!L29+'SEP15'!L29+'OCT15'!L29+'NOV15'!L29+'DEC15'!L29</f>
        <v>0</v>
      </c>
      <c r="M29" s="1">
        <f>'JAN15'!M29+'FEB15'!M29+'MAR15'!M29+'APR15'!M29+'MAY15'!M29+'JUN15'!M29+'JUL15'!M29+'AUG15'!M29+'SEP15'!M29+'OCT15'!M29+'NOV15'!M29</f>
        <v>0</v>
      </c>
      <c r="N29" s="11">
        <f t="shared" si="4"/>
        <v>1305</v>
      </c>
    </row>
    <row r="30" spans="1:14" s="2" customFormat="1" x14ac:dyDescent="0.25">
      <c r="A30" s="2" t="s">
        <v>46</v>
      </c>
      <c r="D30" s="25">
        <f>SUM(D23:D29)</f>
        <v>3426</v>
      </c>
      <c r="E30" s="25">
        <f t="shared" ref="E30:N30" si="5">SUM(E23:E29)</f>
        <v>2191</v>
      </c>
      <c r="F30" s="25">
        <f t="shared" si="5"/>
        <v>795</v>
      </c>
      <c r="G30" s="25">
        <f t="shared" si="5"/>
        <v>690</v>
      </c>
      <c r="H30" s="25">
        <f t="shared" si="5"/>
        <v>618</v>
      </c>
      <c r="I30" s="25">
        <f t="shared" si="5"/>
        <v>1273</v>
      </c>
      <c r="J30" s="25">
        <f t="shared" si="5"/>
        <v>809</v>
      </c>
      <c r="K30" s="25">
        <f t="shared" si="5"/>
        <v>401</v>
      </c>
      <c r="L30" s="25">
        <f t="shared" si="5"/>
        <v>311</v>
      </c>
      <c r="M30" s="25">
        <f t="shared" si="5"/>
        <v>2786</v>
      </c>
      <c r="N30" s="26">
        <f t="shared" si="5"/>
        <v>10514</v>
      </c>
    </row>
    <row r="31" spans="1:14" x14ac:dyDescent="0.25">
      <c r="N31" s="11"/>
    </row>
    <row r="32" spans="1:14" s="2" customFormat="1" x14ac:dyDescent="0.25">
      <c r="A32" s="2" t="s">
        <v>47</v>
      </c>
      <c r="D32" s="25">
        <f t="shared" ref="D32:L32" si="6">D17+D21+D30</f>
        <v>4981</v>
      </c>
      <c r="E32" s="25">
        <f t="shared" si="6"/>
        <v>3140</v>
      </c>
      <c r="F32" s="25">
        <f t="shared" si="6"/>
        <v>1139</v>
      </c>
      <c r="G32" s="25">
        <f t="shared" si="6"/>
        <v>1097</v>
      </c>
      <c r="H32" s="25">
        <f t="shared" si="6"/>
        <v>910</v>
      </c>
      <c r="I32" s="25">
        <f t="shared" si="6"/>
        <v>3030</v>
      </c>
      <c r="J32" s="25">
        <f t="shared" si="6"/>
        <v>2322</v>
      </c>
      <c r="K32" s="25">
        <f t="shared" si="6"/>
        <v>948</v>
      </c>
      <c r="L32" s="25">
        <f t="shared" si="6"/>
        <v>584</v>
      </c>
      <c r="M32" s="25">
        <f>+I32+J32+K32+L32</f>
        <v>6884</v>
      </c>
      <c r="N32" s="26">
        <f>D32+E32+F32+G32+H32+M32</f>
        <v>18151</v>
      </c>
    </row>
    <row r="33" spans="1:14" x14ac:dyDescent="0.25">
      <c r="N33" s="11"/>
    </row>
    <row r="34" spans="1:14" s="2" customFormat="1" x14ac:dyDescent="0.25">
      <c r="A34" s="2" t="s">
        <v>48</v>
      </c>
      <c r="D34" s="2">
        <f>AVERAGE(D15:D16)</f>
        <v>412</v>
      </c>
      <c r="E34" s="2">
        <f t="shared" ref="E34:L34" si="7">AVERAGE(E15:E16)</f>
        <v>212.5</v>
      </c>
      <c r="F34" s="2">
        <f t="shared" si="7"/>
        <v>90</v>
      </c>
      <c r="G34" s="2">
        <f t="shared" si="7"/>
        <v>113.5</v>
      </c>
      <c r="H34" s="2">
        <f t="shared" si="7"/>
        <v>102</v>
      </c>
      <c r="I34" s="2">
        <f t="shared" si="7"/>
        <v>458.5</v>
      </c>
      <c r="J34" s="2">
        <f t="shared" si="7"/>
        <v>347.5</v>
      </c>
      <c r="K34" s="2">
        <f t="shared" si="7"/>
        <v>147.5</v>
      </c>
      <c r="L34" s="2">
        <f t="shared" si="7"/>
        <v>81</v>
      </c>
      <c r="M34" s="2">
        <f>AVERAGE(M15:M16)</f>
        <v>1034.5</v>
      </c>
      <c r="N34" s="2">
        <f>AVERAGE(N15:N16)</f>
        <v>1964.5</v>
      </c>
    </row>
    <row r="35" spans="1:14" s="4" customFormat="1" x14ac:dyDescent="0.25">
      <c r="A35" s="4" t="s">
        <v>49</v>
      </c>
      <c r="D35" s="4">
        <f>D17/D32</f>
        <v>0.16542862878939971</v>
      </c>
      <c r="E35" s="4">
        <f t="shared" ref="E35:M35" si="8">E17/E32</f>
        <v>0.13535031847133758</v>
      </c>
      <c r="F35" s="4">
        <f t="shared" si="8"/>
        <v>0.15803336259877085</v>
      </c>
      <c r="G35" s="4">
        <f t="shared" si="8"/>
        <v>0.20692798541476753</v>
      </c>
      <c r="H35" s="4">
        <f t="shared" si="8"/>
        <v>0.22417582417582418</v>
      </c>
      <c r="I35" s="4">
        <f t="shared" si="8"/>
        <v>0.30264026402640265</v>
      </c>
      <c r="J35" s="4">
        <f t="shared" si="8"/>
        <v>0.29931093884582255</v>
      </c>
      <c r="K35" s="4">
        <f t="shared" si="8"/>
        <v>0.31118143459915609</v>
      </c>
      <c r="L35" s="4">
        <f t="shared" si="8"/>
        <v>0.2773972602739726</v>
      </c>
      <c r="M35" s="4">
        <f t="shared" si="8"/>
        <v>0.30055200464846021</v>
      </c>
      <c r="N35" s="4">
        <f t="shared" ref="N35" si="9">N17/N32</f>
        <v>0.21646190292545867</v>
      </c>
    </row>
    <row r="36" spans="1:14" s="2" customFormat="1" x14ac:dyDescent="0.25">
      <c r="A36" s="2" t="s">
        <v>50</v>
      </c>
      <c r="D36" s="2">
        <f>RANK(D49,D49:D51)</f>
        <v>2</v>
      </c>
      <c r="E36" s="2">
        <f t="shared" ref="E36:L36" si="10">RANK(E49,E49:E51)</f>
        <v>3</v>
      </c>
      <c r="F36" s="2">
        <f t="shared" si="10"/>
        <v>2</v>
      </c>
      <c r="G36" s="2">
        <f t="shared" si="10"/>
        <v>1</v>
      </c>
      <c r="H36" s="2">
        <f t="shared" si="10"/>
        <v>1</v>
      </c>
      <c r="I36" s="2">
        <f t="shared" si="10"/>
        <v>1</v>
      </c>
      <c r="J36" s="2">
        <f t="shared" si="10"/>
        <v>2</v>
      </c>
      <c r="K36" s="2">
        <f t="shared" si="10"/>
        <v>1</v>
      </c>
      <c r="L36" s="2">
        <f t="shared" si="10"/>
        <v>1</v>
      </c>
      <c r="M36" s="2">
        <f>RANK(M49,M49:M51)</f>
        <v>1</v>
      </c>
      <c r="N36" s="2">
        <f>RANK(N49,N49:N51)</f>
        <v>1</v>
      </c>
    </row>
    <row r="38" spans="1:14" s="2" customFormat="1" x14ac:dyDescent="0.25">
      <c r="A38" s="2" t="s">
        <v>51</v>
      </c>
      <c r="D38" s="2">
        <f>AVERAGE(D19:D20)</f>
        <v>365.5</v>
      </c>
      <c r="E38" s="2">
        <f t="shared" ref="E38:K38" si="11">AVERAGE(E19:E20)</f>
        <v>262</v>
      </c>
      <c r="F38" s="2">
        <f t="shared" si="11"/>
        <v>82</v>
      </c>
      <c r="G38" s="2">
        <f t="shared" si="11"/>
        <v>90</v>
      </c>
      <c r="H38" s="2">
        <f t="shared" si="11"/>
        <v>44</v>
      </c>
      <c r="I38" s="2">
        <f t="shared" si="11"/>
        <v>420</v>
      </c>
      <c r="J38" s="2">
        <f t="shared" si="11"/>
        <v>409</v>
      </c>
      <c r="K38" s="2">
        <f t="shared" si="11"/>
        <v>126</v>
      </c>
      <c r="L38" s="2">
        <f>AVERAGE(L19:L20)</f>
        <v>55.5</v>
      </c>
      <c r="M38" s="2">
        <f>AVERAGE(M19:M20)</f>
        <v>1010.5</v>
      </c>
      <c r="N38" s="2">
        <f>AVERAGE(N19:N20)</f>
        <v>1854</v>
      </c>
    </row>
    <row r="39" spans="1:14" s="4" customFormat="1" x14ac:dyDescent="0.25">
      <c r="A39" s="4" t="s">
        <v>49</v>
      </c>
      <c r="D39" s="4">
        <f>D21/D32</f>
        <v>0.14675767918088736</v>
      </c>
      <c r="E39" s="4">
        <f t="shared" ref="E39:M39" si="12">E21/E32</f>
        <v>0.16687898089171974</v>
      </c>
      <c r="F39" s="4">
        <f t="shared" si="12"/>
        <v>0.14398595258999122</v>
      </c>
      <c r="G39" s="4">
        <f t="shared" si="12"/>
        <v>0.16408386508659981</v>
      </c>
      <c r="H39" s="4">
        <f t="shared" si="12"/>
        <v>9.6703296703296707E-2</v>
      </c>
      <c r="I39" s="4">
        <f t="shared" si="12"/>
        <v>0.27722772277227725</v>
      </c>
      <c r="J39" s="4">
        <f t="shared" si="12"/>
        <v>0.35228251507321273</v>
      </c>
      <c r="K39" s="4">
        <f t="shared" si="12"/>
        <v>0.26582278481012656</v>
      </c>
      <c r="L39" s="4">
        <f t="shared" si="12"/>
        <v>0.19006849315068494</v>
      </c>
      <c r="M39" s="4">
        <f t="shared" si="12"/>
        <v>0.29357931435212087</v>
      </c>
      <c r="N39" s="4">
        <f t="shared" ref="N39" si="13">N21/N32</f>
        <v>0.20428626521954713</v>
      </c>
    </row>
    <row r="40" spans="1:14" s="2" customFormat="1" x14ac:dyDescent="0.25">
      <c r="A40" s="2" t="s">
        <v>50</v>
      </c>
      <c r="D40" s="2">
        <f>RANK(D50,D49:D51)</f>
        <v>3</v>
      </c>
      <c r="E40" s="2">
        <f t="shared" ref="E40:L40" si="14">RANK(E50,E49:E51)</f>
        <v>2</v>
      </c>
      <c r="F40" s="2">
        <f t="shared" si="14"/>
        <v>3</v>
      </c>
      <c r="G40" s="2">
        <f t="shared" si="14"/>
        <v>3</v>
      </c>
      <c r="H40" s="2">
        <f t="shared" si="14"/>
        <v>3</v>
      </c>
      <c r="I40" s="2">
        <f t="shared" si="14"/>
        <v>2</v>
      </c>
      <c r="J40" s="2">
        <f t="shared" si="14"/>
        <v>1</v>
      </c>
      <c r="K40" s="2">
        <f t="shared" si="14"/>
        <v>2</v>
      </c>
      <c r="L40" s="2">
        <f t="shared" si="14"/>
        <v>2</v>
      </c>
      <c r="M40" s="2">
        <f>RANK(M50,M49:M51)</f>
        <v>2</v>
      </c>
      <c r="N40" s="2">
        <f>RANK(N50,N49:N51)</f>
        <v>2</v>
      </c>
    </row>
    <row r="42" spans="1:14" s="2" customFormat="1" x14ac:dyDescent="0.25">
      <c r="A42" s="2" t="s">
        <v>52</v>
      </c>
      <c r="D42" s="2">
        <f>AVERAGE(D23:D29)</f>
        <v>489.42857142857144</v>
      </c>
      <c r="E42" s="2">
        <f t="shared" ref="E42:M42" si="15">AVERAGE(E23:E29)</f>
        <v>313</v>
      </c>
      <c r="F42" s="2">
        <f t="shared" si="15"/>
        <v>113.57142857142857</v>
      </c>
      <c r="G42" s="2">
        <f t="shared" si="15"/>
        <v>98.571428571428569</v>
      </c>
      <c r="H42" s="2">
        <f t="shared" si="15"/>
        <v>88.285714285714292</v>
      </c>
      <c r="I42" s="2">
        <f t="shared" si="15"/>
        <v>181.85714285714286</v>
      </c>
      <c r="J42" s="2">
        <f t="shared" si="15"/>
        <v>115.57142857142857</v>
      </c>
      <c r="K42" s="2">
        <f t="shared" si="15"/>
        <v>57.285714285714285</v>
      </c>
      <c r="L42" s="2">
        <f t="shared" si="15"/>
        <v>44.428571428571431</v>
      </c>
      <c r="M42" s="2">
        <f t="shared" si="15"/>
        <v>398</v>
      </c>
      <c r="N42" s="2">
        <f t="shared" ref="N42" si="16">AVERAGE(N23:N29)</f>
        <v>1502</v>
      </c>
    </row>
    <row r="43" spans="1:14" s="4" customFormat="1" x14ac:dyDescent="0.25">
      <c r="A43" s="4" t="s">
        <v>49</v>
      </c>
      <c r="D43" s="4">
        <f>D30/D32</f>
        <v>0.68781369202971288</v>
      </c>
      <c r="E43" s="4">
        <f t="shared" ref="E43:M43" si="17">E30/E32</f>
        <v>0.69777070063694269</v>
      </c>
      <c r="F43" s="4">
        <f t="shared" si="17"/>
        <v>0.69798068481123787</v>
      </c>
      <c r="G43" s="4">
        <f t="shared" si="17"/>
        <v>0.62898814949863269</v>
      </c>
      <c r="H43" s="4">
        <f t="shared" si="17"/>
        <v>0.67912087912087915</v>
      </c>
      <c r="I43" s="4">
        <f t="shared" si="17"/>
        <v>0.42013201320132015</v>
      </c>
      <c r="J43" s="4">
        <f t="shared" si="17"/>
        <v>0.34840654608096466</v>
      </c>
      <c r="K43" s="4">
        <f t="shared" si="17"/>
        <v>0.4229957805907173</v>
      </c>
      <c r="L43" s="4">
        <f t="shared" si="17"/>
        <v>0.53253424657534243</v>
      </c>
      <c r="M43" s="4">
        <f t="shared" si="17"/>
        <v>0.40470656595002907</v>
      </c>
      <c r="N43" s="4">
        <f t="shared" ref="N43" si="18">N30/N32</f>
        <v>0.57925183185499418</v>
      </c>
    </row>
    <row r="44" spans="1:14" s="2" customFormat="1" x14ac:dyDescent="0.25">
      <c r="A44" s="2" t="s">
        <v>50</v>
      </c>
      <c r="D44" s="2">
        <f>RANK(D51,D49:D51)</f>
        <v>1</v>
      </c>
      <c r="E44" s="2">
        <f t="shared" ref="E44:M44" si="19">RANK(E51,E49:E51)</f>
        <v>1</v>
      </c>
      <c r="F44" s="2">
        <f t="shared" si="19"/>
        <v>1</v>
      </c>
      <c r="G44" s="2">
        <f t="shared" si="19"/>
        <v>2</v>
      </c>
      <c r="H44" s="2">
        <f t="shared" si="19"/>
        <v>2</v>
      </c>
      <c r="I44" s="2">
        <f t="shared" si="19"/>
        <v>3</v>
      </c>
      <c r="J44" s="2">
        <f t="shared" si="19"/>
        <v>3</v>
      </c>
      <c r="K44" s="2">
        <f t="shared" si="19"/>
        <v>3</v>
      </c>
      <c r="L44" s="2">
        <f t="shared" si="19"/>
        <v>3</v>
      </c>
      <c r="M44" s="2">
        <f t="shared" si="19"/>
        <v>3</v>
      </c>
      <c r="N44" s="2">
        <f t="shared" ref="N44" si="20">RANK(N51,N49:N51)</f>
        <v>3</v>
      </c>
    </row>
    <row r="45" spans="1:14" x14ac:dyDescent="0.25">
      <c r="N45" s="11"/>
    </row>
    <row r="46" spans="1:14" s="2" customFormat="1" ht="12" customHeight="1" x14ac:dyDescent="0.25">
      <c r="A46" s="2" t="s">
        <v>53</v>
      </c>
      <c r="D46" s="2">
        <f>(D30+D21+D17)/8</f>
        <v>622.625</v>
      </c>
      <c r="E46" s="2">
        <f>(E30+E21+E17)/8</f>
        <v>392.5</v>
      </c>
      <c r="F46" s="2">
        <f>(F30+F21+F17)/8</f>
        <v>142.375</v>
      </c>
      <c r="G46" s="2">
        <f>(G30+G21+G17)/8</f>
        <v>137.125</v>
      </c>
      <c r="H46" s="2">
        <f>(H30+H21+H17)/8</f>
        <v>113.75</v>
      </c>
      <c r="I46" s="2">
        <f>(I30+I21+I17)/3</f>
        <v>1010</v>
      </c>
      <c r="J46" s="2">
        <f>(J30+J21+J17)/3</f>
        <v>774</v>
      </c>
      <c r="K46" s="2">
        <f>(K30+K21+K17)/3</f>
        <v>316</v>
      </c>
      <c r="L46" s="2">
        <f>(L30+L21+L17)/3</f>
        <v>194.66666666666666</v>
      </c>
      <c r="M46" s="2">
        <f>(M30+M21+M17)/3</f>
        <v>2292</v>
      </c>
      <c r="N46" s="10">
        <f>(N30+N21+N17)/11</f>
        <v>1650.090909090909</v>
      </c>
    </row>
    <row r="48" spans="1:14" ht="12" customHeight="1" x14ac:dyDescent="0.25"/>
    <row r="49" spans="4:14" hidden="1" x14ac:dyDescent="0.25">
      <c r="D49" s="1">
        <f>D34</f>
        <v>412</v>
      </c>
      <c r="E49" s="1">
        <f t="shared" ref="E49:N49" si="21">E34</f>
        <v>212.5</v>
      </c>
      <c r="F49" s="1">
        <f t="shared" si="21"/>
        <v>90</v>
      </c>
      <c r="G49" s="1">
        <f t="shared" si="21"/>
        <v>113.5</v>
      </c>
      <c r="H49" s="1">
        <f t="shared" si="21"/>
        <v>102</v>
      </c>
      <c r="I49" s="1">
        <f t="shared" si="21"/>
        <v>458.5</v>
      </c>
      <c r="J49" s="1">
        <f t="shared" si="21"/>
        <v>347.5</v>
      </c>
      <c r="K49" s="1">
        <f t="shared" si="21"/>
        <v>147.5</v>
      </c>
      <c r="L49" s="1">
        <f t="shared" si="21"/>
        <v>81</v>
      </c>
      <c r="M49" s="1">
        <f t="shared" si="21"/>
        <v>1034.5</v>
      </c>
      <c r="N49" s="1">
        <f t="shared" si="21"/>
        <v>1964.5</v>
      </c>
    </row>
    <row r="50" spans="4:14" hidden="1" x14ac:dyDescent="0.25">
      <c r="D50" s="1">
        <f>D38</f>
        <v>365.5</v>
      </c>
      <c r="E50" s="1">
        <f t="shared" ref="E50:N50" si="22">E38</f>
        <v>262</v>
      </c>
      <c r="F50" s="1">
        <f t="shared" si="22"/>
        <v>82</v>
      </c>
      <c r="G50" s="1">
        <f t="shared" si="22"/>
        <v>90</v>
      </c>
      <c r="H50" s="1">
        <f t="shared" si="22"/>
        <v>44</v>
      </c>
      <c r="I50" s="1">
        <f t="shared" si="22"/>
        <v>420</v>
      </c>
      <c r="J50" s="1">
        <f t="shared" si="22"/>
        <v>409</v>
      </c>
      <c r="K50" s="1">
        <f t="shared" si="22"/>
        <v>126</v>
      </c>
      <c r="L50" s="1">
        <f t="shared" si="22"/>
        <v>55.5</v>
      </c>
      <c r="M50" s="1">
        <f t="shared" si="22"/>
        <v>1010.5</v>
      </c>
      <c r="N50" s="1">
        <f t="shared" si="22"/>
        <v>1854</v>
      </c>
    </row>
    <row r="51" spans="4:14" hidden="1" x14ac:dyDescent="0.25">
      <c r="D51" s="1">
        <f>D42</f>
        <v>489.42857142857144</v>
      </c>
      <c r="E51" s="1">
        <f t="shared" ref="E51:N51" si="23">E42</f>
        <v>313</v>
      </c>
      <c r="F51" s="1">
        <f t="shared" si="23"/>
        <v>113.57142857142857</v>
      </c>
      <c r="G51" s="1">
        <f t="shared" si="23"/>
        <v>98.571428571428569</v>
      </c>
      <c r="H51" s="1">
        <f t="shared" si="23"/>
        <v>88.285714285714292</v>
      </c>
      <c r="I51" s="1">
        <f t="shared" si="23"/>
        <v>181.85714285714286</v>
      </c>
      <c r="J51" s="1">
        <f t="shared" si="23"/>
        <v>115.57142857142857</v>
      </c>
      <c r="K51" s="1">
        <f t="shared" si="23"/>
        <v>57.285714285714285</v>
      </c>
      <c r="L51" s="1">
        <f t="shared" si="23"/>
        <v>44.428571428571431</v>
      </c>
      <c r="M51" s="1">
        <f t="shared" si="23"/>
        <v>398</v>
      </c>
      <c r="N51" s="1">
        <f t="shared" si="23"/>
        <v>1502</v>
      </c>
    </row>
    <row r="52" spans="4:14" hidden="1" x14ac:dyDescent="0.25"/>
  </sheetData>
  <phoneticPr fontId="1" type="noConversion"/>
  <pageMargins left="0" right="0" top="0.25" bottom="0" header="0.5" footer="0.5"/>
  <pageSetup orientation="landscape" r:id="rId1"/>
  <headerFooter alignWithMargins="0"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51"/>
  <sheetViews>
    <sheetView topLeftCell="A10" workbookViewId="0">
      <selection activeCell="A27" sqref="A27"/>
    </sheetView>
  </sheetViews>
  <sheetFormatPr defaultColWidth="9.109375" defaultRowHeight="13.2" x14ac:dyDescent="0.25"/>
  <cols>
    <col min="1" max="1" width="21.33203125" style="1" customWidth="1"/>
    <col min="2" max="2" width="9.6640625" style="1" customWidth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ht="20.25" customHeight="1" x14ac:dyDescent="0.25">
      <c r="A11" s="9" t="s">
        <v>71</v>
      </c>
    </row>
    <row r="12" spans="1:14" x14ac:dyDescent="0.25">
      <c r="A12" s="1" t="s">
        <v>28</v>
      </c>
      <c r="D12" s="32">
        <v>22</v>
      </c>
      <c r="E12" s="33">
        <v>5</v>
      </c>
      <c r="F12" s="33">
        <v>2</v>
      </c>
      <c r="G12" s="33">
        <v>1</v>
      </c>
      <c r="H12" s="33">
        <v>1</v>
      </c>
      <c r="I12" s="33">
        <v>0</v>
      </c>
      <c r="J12" s="33">
        <v>0</v>
      </c>
      <c r="K12" s="33">
        <v>0</v>
      </c>
      <c r="L12" s="33">
        <v>0</v>
      </c>
      <c r="M12" s="3">
        <f>+I12+J12+K12+L12</f>
        <v>0</v>
      </c>
      <c r="N12" s="3">
        <f>SUM(D12:L12)</f>
        <v>31</v>
      </c>
    </row>
    <row r="13" spans="1:14" s="2" customFormat="1" x14ac:dyDescent="0.25">
      <c r="A13" s="2" t="s">
        <v>29</v>
      </c>
      <c r="D13" s="25">
        <f t="shared" ref="D13:N13" si="0">D12</f>
        <v>22</v>
      </c>
      <c r="E13" s="25">
        <f t="shared" si="0"/>
        <v>5</v>
      </c>
      <c r="F13" s="25">
        <f t="shared" si="0"/>
        <v>2</v>
      </c>
      <c r="G13" s="25">
        <f t="shared" si="0"/>
        <v>1</v>
      </c>
      <c r="H13" s="25">
        <f t="shared" si="0"/>
        <v>1</v>
      </c>
      <c r="I13" s="25"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31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133</v>
      </c>
      <c r="J15" s="32">
        <v>60</v>
      </c>
      <c r="K15" s="32">
        <v>25</v>
      </c>
      <c r="L15" s="32">
        <v>20</v>
      </c>
      <c r="M15" s="3">
        <f t="shared" ref="M15" si="1">+I15+J15+K15+L15</f>
        <v>238</v>
      </c>
      <c r="N15" s="3">
        <f>SUM(D15:L15)</f>
        <v>238</v>
      </c>
    </row>
    <row r="16" spans="1:14" x14ac:dyDescent="0.25">
      <c r="A16" s="1" t="s">
        <v>31</v>
      </c>
      <c r="B16" s="1" t="s">
        <v>33</v>
      </c>
      <c r="D16" s="32">
        <v>65</v>
      </c>
      <c r="E16" s="32">
        <v>47</v>
      </c>
      <c r="F16" s="32">
        <v>14</v>
      </c>
      <c r="G16" s="32">
        <v>21</v>
      </c>
      <c r="H16" s="32">
        <v>16</v>
      </c>
      <c r="I16" s="32">
        <v>4</v>
      </c>
      <c r="J16" s="32">
        <v>0</v>
      </c>
      <c r="K16" s="32">
        <v>0</v>
      </c>
      <c r="L16" s="32">
        <v>0</v>
      </c>
      <c r="M16" s="3">
        <v>4</v>
      </c>
      <c r="N16" s="3">
        <f>SUM(D16:L16)</f>
        <v>167</v>
      </c>
    </row>
    <row r="17" spans="1:14" s="2" customFormat="1" x14ac:dyDescent="0.25">
      <c r="A17" s="2" t="s">
        <v>34</v>
      </c>
      <c r="D17" s="25">
        <f>+D15+D16</f>
        <v>65</v>
      </c>
      <c r="E17" s="25">
        <f t="shared" ref="E17:N17" si="2">+E15+E16</f>
        <v>47</v>
      </c>
      <c r="F17" s="25">
        <f t="shared" si="2"/>
        <v>14</v>
      </c>
      <c r="G17" s="25">
        <f t="shared" si="2"/>
        <v>21</v>
      </c>
      <c r="H17" s="25">
        <f t="shared" si="2"/>
        <v>16</v>
      </c>
      <c r="I17" s="25">
        <f t="shared" si="2"/>
        <v>137</v>
      </c>
      <c r="J17" s="25">
        <f t="shared" si="2"/>
        <v>60</v>
      </c>
      <c r="K17" s="25">
        <f t="shared" si="2"/>
        <v>25</v>
      </c>
      <c r="L17" s="25">
        <f t="shared" si="2"/>
        <v>20</v>
      </c>
      <c r="M17" s="25">
        <f t="shared" si="2"/>
        <v>242</v>
      </c>
      <c r="N17" s="25">
        <f t="shared" si="2"/>
        <v>405</v>
      </c>
    </row>
    <row r="19" spans="1:14" x14ac:dyDescent="0.25">
      <c r="A19" s="1" t="s">
        <v>62</v>
      </c>
      <c r="B19" s="1" t="s">
        <v>36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  <c r="I19" s="1">
        <v>150</v>
      </c>
      <c r="J19" s="1">
        <v>60</v>
      </c>
      <c r="K19" s="1">
        <v>34</v>
      </c>
      <c r="L19" s="1">
        <v>12</v>
      </c>
      <c r="M19" s="3">
        <v>256</v>
      </c>
      <c r="N19" s="3">
        <f>SUM(D19:L19)</f>
        <v>257</v>
      </c>
    </row>
    <row r="20" spans="1:14" x14ac:dyDescent="0.25">
      <c r="A20" s="1" t="s">
        <v>35</v>
      </c>
      <c r="B20" s="1" t="s">
        <v>37</v>
      </c>
      <c r="D20" s="1">
        <v>34</v>
      </c>
      <c r="E20" s="1">
        <v>33</v>
      </c>
      <c r="F20" s="1">
        <v>16</v>
      </c>
      <c r="G20" s="1">
        <v>9</v>
      </c>
      <c r="H20" s="1">
        <v>8</v>
      </c>
      <c r="I20" s="1">
        <v>0</v>
      </c>
      <c r="J20" s="1">
        <v>0</v>
      </c>
      <c r="K20" s="1">
        <v>0</v>
      </c>
      <c r="L20" s="1">
        <v>0</v>
      </c>
      <c r="M20" s="3">
        <v>0</v>
      </c>
      <c r="N20" s="3">
        <f>SUM(D20:L20)</f>
        <v>100</v>
      </c>
    </row>
    <row r="21" spans="1:14" s="2" customFormat="1" x14ac:dyDescent="0.25">
      <c r="A21" s="2" t="s">
        <v>38</v>
      </c>
      <c r="D21" s="25">
        <f>+D19+D20</f>
        <v>34</v>
      </c>
      <c r="E21" s="25">
        <f t="shared" ref="E21:N21" si="3">+E19+E20</f>
        <v>33</v>
      </c>
      <c r="F21" s="25">
        <f t="shared" si="3"/>
        <v>16</v>
      </c>
      <c r="G21" s="25">
        <f t="shared" si="3"/>
        <v>9</v>
      </c>
      <c r="H21" s="25">
        <f t="shared" si="3"/>
        <v>9</v>
      </c>
      <c r="I21" s="25">
        <f t="shared" si="3"/>
        <v>150</v>
      </c>
      <c r="J21" s="25">
        <f t="shared" si="3"/>
        <v>60</v>
      </c>
      <c r="K21" s="25">
        <f t="shared" si="3"/>
        <v>34</v>
      </c>
      <c r="L21" s="25">
        <f t="shared" si="3"/>
        <v>12</v>
      </c>
      <c r="M21" s="25">
        <f t="shared" si="3"/>
        <v>256</v>
      </c>
      <c r="N21" s="25">
        <f t="shared" si="3"/>
        <v>357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166</v>
      </c>
      <c r="J23" s="32">
        <v>64</v>
      </c>
      <c r="K23" s="32">
        <v>33</v>
      </c>
      <c r="L23" s="32">
        <v>26</v>
      </c>
      <c r="M23" s="3">
        <v>289</v>
      </c>
      <c r="N23" s="3">
        <f t="shared" ref="N23:N29" si="4">SUM(D23:L23)</f>
        <v>289</v>
      </c>
    </row>
    <row r="24" spans="1:14" x14ac:dyDescent="0.25">
      <c r="A24" s="1" t="s">
        <v>57</v>
      </c>
      <c r="B24" s="1" t="s">
        <v>61</v>
      </c>
      <c r="D24" s="32">
        <v>108</v>
      </c>
      <c r="E24" s="32">
        <v>38</v>
      </c>
      <c r="F24" s="32">
        <v>15</v>
      </c>
      <c r="G24" s="32">
        <v>16</v>
      </c>
      <c r="H24" s="32">
        <v>5</v>
      </c>
      <c r="I24" s="32">
        <v>0</v>
      </c>
      <c r="J24" s="32">
        <v>0</v>
      </c>
      <c r="K24" s="32">
        <v>0</v>
      </c>
      <c r="L24" s="32">
        <v>0</v>
      </c>
      <c r="M24" s="3">
        <v>0</v>
      </c>
      <c r="N24" s="3">
        <f t="shared" si="4"/>
        <v>182</v>
      </c>
    </row>
    <row r="25" spans="1:14" x14ac:dyDescent="0.25">
      <c r="A25" s="1" t="s">
        <v>65</v>
      </c>
      <c r="B25" s="1" t="s">
        <v>39</v>
      </c>
      <c r="D25" s="32">
        <v>59</v>
      </c>
      <c r="E25" s="32">
        <v>41</v>
      </c>
      <c r="F25" s="32">
        <v>15</v>
      </c>
      <c r="G25" s="32">
        <v>14</v>
      </c>
      <c r="H25" s="32">
        <v>11</v>
      </c>
      <c r="I25" s="32">
        <v>0</v>
      </c>
      <c r="J25" s="32">
        <v>0</v>
      </c>
      <c r="K25" s="32">
        <v>0</v>
      </c>
      <c r="L25" s="32">
        <v>0</v>
      </c>
      <c r="M25" s="3">
        <v>0</v>
      </c>
      <c r="N25" s="3">
        <f t="shared" si="4"/>
        <v>140</v>
      </c>
    </row>
    <row r="26" spans="1:14" x14ac:dyDescent="0.25">
      <c r="A26" s="1" t="s">
        <v>67</v>
      </c>
      <c r="B26" s="1" t="s">
        <v>40</v>
      </c>
      <c r="D26" s="32">
        <v>68</v>
      </c>
      <c r="E26" s="32">
        <v>26</v>
      </c>
      <c r="F26" s="32">
        <v>17</v>
      </c>
      <c r="G26" s="32">
        <v>10</v>
      </c>
      <c r="H26" s="32">
        <v>6</v>
      </c>
      <c r="I26" s="32">
        <v>0</v>
      </c>
      <c r="J26" s="32">
        <v>0</v>
      </c>
      <c r="K26" s="32">
        <v>0</v>
      </c>
      <c r="L26" s="32">
        <v>0</v>
      </c>
      <c r="M26" s="3">
        <v>0</v>
      </c>
      <c r="N26" s="3">
        <f t="shared" si="4"/>
        <v>127</v>
      </c>
    </row>
    <row r="27" spans="1:14" x14ac:dyDescent="0.25">
      <c r="A27" s="1" t="s">
        <v>58</v>
      </c>
      <c r="B27" s="1" t="s">
        <v>41</v>
      </c>
      <c r="D27" s="32">
        <v>66</v>
      </c>
      <c r="E27" s="32">
        <v>47</v>
      </c>
      <c r="F27" s="32">
        <v>20</v>
      </c>
      <c r="G27" s="32">
        <v>10</v>
      </c>
      <c r="H27" s="32">
        <v>15</v>
      </c>
      <c r="I27" s="32">
        <v>0</v>
      </c>
      <c r="J27" s="32">
        <v>0</v>
      </c>
      <c r="K27" s="32">
        <v>0</v>
      </c>
      <c r="L27" s="32">
        <v>1</v>
      </c>
      <c r="M27" s="3">
        <v>1</v>
      </c>
      <c r="N27" s="3">
        <f t="shared" si="4"/>
        <v>159</v>
      </c>
    </row>
    <row r="28" spans="1:14" x14ac:dyDescent="0.25">
      <c r="A28" s="1" t="s">
        <v>45</v>
      </c>
      <c r="B28" s="1" t="s">
        <v>42</v>
      </c>
      <c r="D28" s="32">
        <v>50</v>
      </c>
      <c r="E28" s="32">
        <v>46</v>
      </c>
      <c r="F28" s="32">
        <v>10</v>
      </c>
      <c r="G28" s="32">
        <v>2</v>
      </c>
      <c r="H28" s="32">
        <v>12</v>
      </c>
      <c r="I28" s="32">
        <v>0</v>
      </c>
      <c r="J28" s="32">
        <v>0</v>
      </c>
      <c r="K28" s="32">
        <v>0</v>
      </c>
      <c r="L28" s="32">
        <v>0</v>
      </c>
      <c r="M28" s="3">
        <v>0</v>
      </c>
      <c r="N28" s="3">
        <f t="shared" si="4"/>
        <v>120</v>
      </c>
    </row>
    <row r="29" spans="1:14" x14ac:dyDescent="0.25">
      <c r="A29" s="1" t="s">
        <v>30</v>
      </c>
      <c r="B29" s="1" t="s">
        <v>43</v>
      </c>
      <c r="D29" s="32">
        <v>86</v>
      </c>
      <c r="E29" s="32">
        <v>36</v>
      </c>
      <c r="F29" s="32">
        <v>9</v>
      </c>
      <c r="G29" s="32">
        <v>7</v>
      </c>
      <c r="H29" s="32">
        <v>6</v>
      </c>
      <c r="I29" s="32">
        <v>0</v>
      </c>
      <c r="J29" s="32">
        <v>0</v>
      </c>
      <c r="K29" s="32">
        <v>0</v>
      </c>
      <c r="L29" s="32">
        <v>0</v>
      </c>
      <c r="M29" s="3">
        <v>0</v>
      </c>
      <c r="N29" s="3">
        <f t="shared" si="4"/>
        <v>144</v>
      </c>
    </row>
    <row r="30" spans="1:14" s="2" customFormat="1" x14ac:dyDescent="0.25">
      <c r="A30" s="2" t="s">
        <v>46</v>
      </c>
      <c r="D30" s="25">
        <f>SUM(D23:D29)</f>
        <v>437</v>
      </c>
      <c r="E30" s="25">
        <f t="shared" ref="E30:N30" si="5">SUM(E23:E29)</f>
        <v>234</v>
      </c>
      <c r="F30" s="25">
        <f t="shared" si="5"/>
        <v>86</v>
      </c>
      <c r="G30" s="25">
        <v>59</v>
      </c>
      <c r="H30" s="25">
        <v>55</v>
      </c>
      <c r="I30" s="25">
        <f t="shared" si="5"/>
        <v>166</v>
      </c>
      <c r="J30" s="25">
        <f t="shared" si="5"/>
        <v>64</v>
      </c>
      <c r="K30" s="25">
        <f t="shared" si="5"/>
        <v>33</v>
      </c>
      <c r="L30" s="25">
        <f t="shared" si="5"/>
        <v>27</v>
      </c>
      <c r="M30" s="25">
        <f t="shared" si="5"/>
        <v>290</v>
      </c>
      <c r="N30" s="25">
        <f t="shared" si="5"/>
        <v>1161</v>
      </c>
    </row>
    <row r="32" spans="1:14" s="2" customFormat="1" x14ac:dyDescent="0.25">
      <c r="A32" s="2" t="s">
        <v>47</v>
      </c>
      <c r="D32" s="25">
        <f t="shared" ref="D32:L32" si="6">D17+D21+D30</f>
        <v>536</v>
      </c>
      <c r="E32" s="25">
        <f t="shared" si="6"/>
        <v>314</v>
      </c>
      <c r="F32" s="25">
        <f t="shared" si="6"/>
        <v>116</v>
      </c>
      <c r="G32" s="25">
        <f t="shared" si="6"/>
        <v>89</v>
      </c>
      <c r="H32" s="25">
        <f t="shared" si="6"/>
        <v>80</v>
      </c>
      <c r="I32" s="25">
        <f t="shared" si="6"/>
        <v>453</v>
      </c>
      <c r="J32" s="25">
        <f t="shared" si="6"/>
        <v>184</v>
      </c>
      <c r="K32" s="25">
        <f t="shared" si="6"/>
        <v>92</v>
      </c>
      <c r="L32" s="25">
        <f t="shared" si="6"/>
        <v>59</v>
      </c>
      <c r="M32" s="25">
        <f>+M17+M21+M30</f>
        <v>788</v>
      </c>
      <c r="N32" s="25">
        <f>+N17+N21+N30</f>
        <v>1923</v>
      </c>
    </row>
    <row r="34" spans="1:14" s="2" customFormat="1" x14ac:dyDescent="0.25">
      <c r="A34" s="2" t="s">
        <v>48</v>
      </c>
      <c r="D34" s="2">
        <f t="shared" ref="D34:L34" si="7">AVERAGE(D15:D16)</f>
        <v>32.5</v>
      </c>
      <c r="E34" s="2">
        <f t="shared" si="7"/>
        <v>23.5</v>
      </c>
      <c r="F34" s="2">
        <f t="shared" si="7"/>
        <v>7</v>
      </c>
      <c r="G34" s="2">
        <f t="shared" si="7"/>
        <v>10.5</v>
      </c>
      <c r="H34" s="2">
        <f t="shared" si="7"/>
        <v>8</v>
      </c>
      <c r="I34" s="2">
        <f t="shared" si="7"/>
        <v>68.5</v>
      </c>
      <c r="J34" s="2">
        <f t="shared" si="7"/>
        <v>30</v>
      </c>
      <c r="K34" s="2">
        <f t="shared" si="7"/>
        <v>12.5</v>
      </c>
      <c r="L34" s="2">
        <f t="shared" si="7"/>
        <v>10</v>
      </c>
      <c r="M34" s="2">
        <f>AVERAGE(M15:M16)</f>
        <v>121</v>
      </c>
      <c r="N34" s="2">
        <f>AVERAGE(N15:N16)</f>
        <v>202.5</v>
      </c>
    </row>
    <row r="35" spans="1:14" s="4" customFormat="1" x14ac:dyDescent="0.25">
      <c r="A35" s="4" t="s">
        <v>49</v>
      </c>
      <c r="D35" s="4">
        <f>D17/D32</f>
        <v>0.12126865671641791</v>
      </c>
      <c r="E35" s="4">
        <f t="shared" ref="E35:M35" si="8">E17/E32</f>
        <v>0.14968152866242038</v>
      </c>
      <c r="F35" s="4">
        <f t="shared" si="8"/>
        <v>0.1206896551724138</v>
      </c>
      <c r="G35" s="4">
        <f t="shared" si="8"/>
        <v>0.23595505617977527</v>
      </c>
      <c r="H35" s="4">
        <f t="shared" si="8"/>
        <v>0.2</v>
      </c>
      <c r="I35" s="4">
        <f t="shared" si="8"/>
        <v>0.30242825607064017</v>
      </c>
      <c r="J35" s="4">
        <f t="shared" si="8"/>
        <v>0.32608695652173914</v>
      </c>
      <c r="K35" s="4">
        <f t="shared" si="8"/>
        <v>0.27173913043478259</v>
      </c>
      <c r="L35" s="4">
        <f t="shared" si="8"/>
        <v>0.33898305084745761</v>
      </c>
      <c r="M35" s="4">
        <f t="shared" si="8"/>
        <v>0.30710659898477155</v>
      </c>
      <c r="N35" s="4">
        <f t="shared" ref="N35" si="9">N17/N32</f>
        <v>0.21060842433697347</v>
      </c>
    </row>
    <row r="36" spans="1:14" s="2" customFormat="1" x14ac:dyDescent="0.25">
      <c r="A36" s="2" t="s">
        <v>50</v>
      </c>
      <c r="D36" s="2">
        <f t="shared" ref="D36:M36" si="10">RANK(D49,D49:D51)</f>
        <v>2</v>
      </c>
      <c r="E36" s="2">
        <f t="shared" si="10"/>
        <v>2</v>
      </c>
      <c r="F36" s="2">
        <f t="shared" si="10"/>
        <v>3</v>
      </c>
      <c r="G36" s="2">
        <f t="shared" si="10"/>
        <v>1</v>
      </c>
      <c r="H36" s="2">
        <f t="shared" si="10"/>
        <v>1</v>
      </c>
      <c r="I36" s="2">
        <f t="shared" si="10"/>
        <v>2</v>
      </c>
      <c r="J36" s="2">
        <f t="shared" si="10"/>
        <v>1</v>
      </c>
      <c r="K36" s="2">
        <f t="shared" si="10"/>
        <v>2</v>
      </c>
      <c r="L36" s="2">
        <f t="shared" si="10"/>
        <v>1</v>
      </c>
      <c r="M36" s="2" t="e">
        <f t="shared" si="10"/>
        <v>#DIV/0!</v>
      </c>
      <c r="N36" s="2" t="e">
        <f t="shared" ref="N36" si="11">RANK(N49,N49:N51)</f>
        <v>#DIV/0!</v>
      </c>
    </row>
    <row r="38" spans="1:14" s="2" customFormat="1" x14ac:dyDescent="0.25">
      <c r="A38" s="2" t="s">
        <v>51</v>
      </c>
      <c r="D38" s="2">
        <f>AVERAGE(D19:D20)</f>
        <v>17</v>
      </c>
      <c r="E38" s="2">
        <f t="shared" ref="E38:M38" si="12">AVERAGE(E19:E20)</f>
        <v>16.5</v>
      </c>
      <c r="F38" s="2">
        <f t="shared" si="12"/>
        <v>8</v>
      </c>
      <c r="G38" s="2">
        <f t="shared" si="12"/>
        <v>4.5</v>
      </c>
      <c r="H38" s="2">
        <f t="shared" si="12"/>
        <v>4.5</v>
      </c>
      <c r="I38" s="2">
        <f t="shared" si="12"/>
        <v>75</v>
      </c>
      <c r="J38" s="2">
        <f t="shared" si="12"/>
        <v>30</v>
      </c>
      <c r="K38" s="2">
        <f t="shared" si="12"/>
        <v>17</v>
      </c>
      <c r="L38" s="2">
        <f t="shared" si="12"/>
        <v>6</v>
      </c>
      <c r="M38" s="2">
        <f t="shared" si="12"/>
        <v>128</v>
      </c>
      <c r="N38" s="2">
        <f t="shared" ref="N38" si="13">AVERAGE(N19:N20)</f>
        <v>178.5</v>
      </c>
    </row>
    <row r="39" spans="1:14" s="4" customFormat="1" x14ac:dyDescent="0.25">
      <c r="A39" s="4" t="s">
        <v>49</v>
      </c>
      <c r="D39" s="4">
        <f>D21/D32</f>
        <v>6.3432835820895525E-2</v>
      </c>
      <c r="E39" s="4">
        <f t="shared" ref="E39:M39" si="14">E21/E32</f>
        <v>0.10509554140127389</v>
      </c>
      <c r="F39" s="4">
        <f t="shared" si="14"/>
        <v>0.13793103448275862</v>
      </c>
      <c r="G39" s="4">
        <f t="shared" si="14"/>
        <v>0.10112359550561797</v>
      </c>
      <c r="H39" s="4">
        <f t="shared" si="14"/>
        <v>0.1125</v>
      </c>
      <c r="I39" s="4">
        <f t="shared" si="14"/>
        <v>0.33112582781456956</v>
      </c>
      <c r="J39" s="4">
        <f t="shared" si="14"/>
        <v>0.32608695652173914</v>
      </c>
      <c r="K39" s="4">
        <f t="shared" si="14"/>
        <v>0.36956521739130432</v>
      </c>
      <c r="L39" s="4">
        <f t="shared" si="14"/>
        <v>0.20338983050847459</v>
      </c>
      <c r="M39" s="4">
        <f t="shared" si="14"/>
        <v>0.32487309644670048</v>
      </c>
      <c r="N39" s="4">
        <f t="shared" ref="N39" si="15">N21/N32</f>
        <v>0.18564742589703589</v>
      </c>
    </row>
    <row r="40" spans="1:14" s="2" customFormat="1" x14ac:dyDescent="0.25">
      <c r="A40" s="2" t="s">
        <v>50</v>
      </c>
      <c r="D40" s="2">
        <f>RANK(D50,D49:D51)</f>
        <v>3</v>
      </c>
      <c r="E40" s="2">
        <f t="shared" ref="E40:M40" si="16">RANK(E50,E49:E51)</f>
        <v>3</v>
      </c>
      <c r="F40" s="2">
        <f t="shared" si="16"/>
        <v>2</v>
      </c>
      <c r="G40" s="2">
        <f t="shared" si="16"/>
        <v>3</v>
      </c>
      <c r="H40" s="2">
        <f t="shared" si="16"/>
        <v>3</v>
      </c>
      <c r="I40" s="2">
        <f t="shared" si="16"/>
        <v>1</v>
      </c>
      <c r="J40" s="2">
        <f t="shared" si="16"/>
        <v>1</v>
      </c>
      <c r="K40" s="2">
        <f t="shared" si="16"/>
        <v>1</v>
      </c>
      <c r="L40" s="2">
        <f t="shared" si="16"/>
        <v>2</v>
      </c>
      <c r="M40" s="2" t="e">
        <f t="shared" si="16"/>
        <v>#DIV/0!</v>
      </c>
      <c r="N40" s="2" t="e">
        <f t="shared" ref="N40" si="17">RANK(N50,N49:N51)</f>
        <v>#DIV/0!</v>
      </c>
    </row>
    <row r="42" spans="1:14" s="2" customFormat="1" x14ac:dyDescent="0.25">
      <c r="A42" s="2" t="s">
        <v>52</v>
      </c>
      <c r="D42" s="2">
        <f>AVERAGE(D23:D29)</f>
        <v>62.428571428571431</v>
      </c>
      <c r="E42" s="2">
        <f t="shared" ref="E42:L42" si="18">AVERAGE(E23:E29)</f>
        <v>33.428571428571431</v>
      </c>
      <c r="F42" s="2">
        <f t="shared" si="18"/>
        <v>12.285714285714286</v>
      </c>
      <c r="G42" s="2">
        <f t="shared" si="18"/>
        <v>8.4285714285714288</v>
      </c>
      <c r="H42" s="2">
        <f t="shared" si="18"/>
        <v>7.8571428571428568</v>
      </c>
      <c r="I42" s="2">
        <f t="shared" si="18"/>
        <v>23.714285714285715</v>
      </c>
      <c r="J42" s="2">
        <f t="shared" si="18"/>
        <v>9.1428571428571423</v>
      </c>
      <c r="K42" s="2">
        <f t="shared" si="18"/>
        <v>4.7142857142857144</v>
      </c>
      <c r="L42" s="2">
        <f t="shared" si="18"/>
        <v>3.8571428571428572</v>
      </c>
      <c r="M42" s="4" t="e">
        <f t="shared" ref="E42:M43" si="19">M29/M31</f>
        <v>#DIV/0!</v>
      </c>
      <c r="N42" s="4" t="e">
        <f t="shared" ref="N42" si="20">N29/N31</f>
        <v>#DIV/0!</v>
      </c>
    </row>
    <row r="43" spans="1:14" s="4" customFormat="1" x14ac:dyDescent="0.25">
      <c r="A43" s="4" t="s">
        <v>49</v>
      </c>
      <c r="D43" s="4">
        <f>D30/D32</f>
        <v>0.81529850746268662</v>
      </c>
      <c r="E43" s="4">
        <f t="shared" si="19"/>
        <v>0.74522292993630568</v>
      </c>
      <c r="F43" s="4">
        <f t="shared" si="19"/>
        <v>0.74137931034482762</v>
      </c>
      <c r="G43" s="4">
        <f t="shared" si="19"/>
        <v>0.6629213483146067</v>
      </c>
      <c r="H43" s="4">
        <f t="shared" si="19"/>
        <v>0.6875</v>
      </c>
      <c r="I43" s="4">
        <f t="shared" si="19"/>
        <v>0.36644591611479027</v>
      </c>
      <c r="J43" s="4">
        <f t="shared" si="19"/>
        <v>0.34782608695652173</v>
      </c>
      <c r="K43" s="4">
        <f t="shared" si="19"/>
        <v>0.35869565217391303</v>
      </c>
      <c r="L43" s="4">
        <f t="shared" si="19"/>
        <v>0.4576271186440678</v>
      </c>
      <c r="M43" s="4">
        <f t="shared" si="19"/>
        <v>0.36802030456852791</v>
      </c>
      <c r="N43" s="4">
        <f t="shared" ref="N43" si="21">N30/N32</f>
        <v>0.60374414976599067</v>
      </c>
    </row>
    <row r="44" spans="1:14" s="2" customFormat="1" x14ac:dyDescent="0.25">
      <c r="A44" s="2" t="s">
        <v>50</v>
      </c>
      <c r="D44" s="2">
        <f>RANK(D51,D49:D51)</f>
        <v>1</v>
      </c>
      <c r="E44" s="2">
        <f t="shared" ref="E44:M44" si="22">RANK(E51,E49:E51)</f>
        <v>1</v>
      </c>
      <c r="F44" s="2">
        <f t="shared" si="22"/>
        <v>1</v>
      </c>
      <c r="G44" s="2">
        <f t="shared" si="22"/>
        <v>2</v>
      </c>
      <c r="H44" s="2">
        <f t="shared" si="22"/>
        <v>2</v>
      </c>
      <c r="I44" s="2">
        <f t="shared" si="22"/>
        <v>3</v>
      </c>
      <c r="J44" s="2">
        <f t="shared" si="22"/>
        <v>3</v>
      </c>
      <c r="K44" s="2">
        <f t="shared" si="22"/>
        <v>3</v>
      </c>
      <c r="L44" s="2">
        <f t="shared" si="22"/>
        <v>3</v>
      </c>
      <c r="M44" s="2" t="e">
        <f t="shared" si="22"/>
        <v>#DIV/0!</v>
      </c>
      <c r="N44" s="2" t="e">
        <f t="shared" ref="N44" si="23">RANK(N51,N49:N51)</f>
        <v>#DIV/0!</v>
      </c>
    </row>
    <row r="46" spans="1:14" s="2" customFormat="1" ht="12" customHeight="1" x14ac:dyDescent="0.25">
      <c r="A46" s="2" t="s">
        <v>53</v>
      </c>
      <c r="D46" s="14">
        <f>(D30+D21+D17)/8</f>
        <v>67</v>
      </c>
      <c r="E46" s="14">
        <f>(E30+E21+E17)/8</f>
        <v>39.25</v>
      </c>
      <c r="F46" s="14">
        <f>(F30+F21+F17)/8</f>
        <v>14.5</v>
      </c>
      <c r="G46" s="14">
        <f>(G30+G21+G17)/8</f>
        <v>11.125</v>
      </c>
      <c r="H46" s="14">
        <f>(H30+H21+H17)/8</f>
        <v>10</v>
      </c>
      <c r="I46" s="14">
        <f>(I30+I21+I17)/3</f>
        <v>151</v>
      </c>
      <c r="J46" s="14">
        <f>(J30+J21+J17)/3</f>
        <v>61.333333333333336</v>
      </c>
      <c r="K46" s="14">
        <f>(K30+K21+K17)/3</f>
        <v>30.666666666666668</v>
      </c>
      <c r="L46" s="14">
        <f>(L30+L21+L17)/3</f>
        <v>19.666666666666668</v>
      </c>
      <c r="M46" s="14">
        <f>(M30+M21+M17)/3</f>
        <v>262.66666666666669</v>
      </c>
      <c r="N46" s="14">
        <f>(N30+N21+N17)/11</f>
        <v>174.81818181818181</v>
      </c>
    </row>
    <row r="49" spans="4:14" hidden="1" x14ac:dyDescent="0.25">
      <c r="D49" s="1">
        <f>D34</f>
        <v>32.5</v>
      </c>
      <c r="E49" s="1">
        <f t="shared" ref="E49:N49" si="24">E34</f>
        <v>23.5</v>
      </c>
      <c r="F49" s="1">
        <f t="shared" si="24"/>
        <v>7</v>
      </c>
      <c r="G49" s="1">
        <f t="shared" si="24"/>
        <v>10.5</v>
      </c>
      <c r="H49" s="1">
        <f t="shared" si="24"/>
        <v>8</v>
      </c>
      <c r="I49" s="1">
        <f t="shared" si="24"/>
        <v>68.5</v>
      </c>
      <c r="J49" s="1">
        <f t="shared" si="24"/>
        <v>30</v>
      </c>
      <c r="K49" s="1">
        <f t="shared" si="24"/>
        <v>12.5</v>
      </c>
      <c r="L49" s="1">
        <f t="shared" si="24"/>
        <v>10</v>
      </c>
      <c r="M49" s="1">
        <f t="shared" si="24"/>
        <v>121</v>
      </c>
      <c r="N49" s="1">
        <f t="shared" si="24"/>
        <v>202.5</v>
      </c>
    </row>
    <row r="50" spans="4:14" hidden="1" x14ac:dyDescent="0.25">
      <c r="D50" s="1">
        <f>D38</f>
        <v>17</v>
      </c>
      <c r="E50" s="1">
        <f t="shared" ref="E50:N50" si="25">E38</f>
        <v>16.5</v>
      </c>
      <c r="F50" s="1">
        <f t="shared" si="25"/>
        <v>8</v>
      </c>
      <c r="G50" s="1">
        <f t="shared" si="25"/>
        <v>4.5</v>
      </c>
      <c r="H50" s="1">
        <f t="shared" si="25"/>
        <v>4.5</v>
      </c>
      <c r="I50" s="1">
        <f t="shared" si="25"/>
        <v>75</v>
      </c>
      <c r="J50" s="1">
        <f t="shared" si="25"/>
        <v>30</v>
      </c>
      <c r="K50" s="1">
        <f t="shared" si="25"/>
        <v>17</v>
      </c>
      <c r="L50" s="1">
        <f t="shared" si="25"/>
        <v>6</v>
      </c>
      <c r="M50" s="1">
        <f t="shared" si="25"/>
        <v>128</v>
      </c>
      <c r="N50" s="1">
        <f t="shared" si="25"/>
        <v>178.5</v>
      </c>
    </row>
    <row r="51" spans="4:14" hidden="1" x14ac:dyDescent="0.25">
      <c r="D51" s="1">
        <f>D42</f>
        <v>62.428571428571431</v>
      </c>
      <c r="E51" s="1">
        <f t="shared" ref="E51:N51" si="26">E42</f>
        <v>33.428571428571431</v>
      </c>
      <c r="F51" s="1">
        <f t="shared" si="26"/>
        <v>12.285714285714286</v>
      </c>
      <c r="G51" s="1">
        <f t="shared" si="26"/>
        <v>8.4285714285714288</v>
      </c>
      <c r="H51" s="1">
        <f t="shared" si="26"/>
        <v>7.8571428571428568</v>
      </c>
      <c r="I51" s="1">
        <f t="shared" si="26"/>
        <v>23.714285714285715</v>
      </c>
      <c r="J51" s="1">
        <f t="shared" si="26"/>
        <v>9.1428571428571423</v>
      </c>
      <c r="K51" s="1">
        <f t="shared" si="26"/>
        <v>4.7142857142857144</v>
      </c>
      <c r="L51" s="1">
        <f t="shared" si="26"/>
        <v>3.8571428571428572</v>
      </c>
      <c r="M51" s="1" t="e">
        <f t="shared" si="26"/>
        <v>#DIV/0!</v>
      </c>
      <c r="N51" s="1" t="e">
        <f t="shared" si="26"/>
        <v>#DIV/0!</v>
      </c>
    </row>
  </sheetData>
  <phoneticPr fontId="1" type="noConversion"/>
  <pageMargins left="0" right="0" top="0.25" bottom="0.25" header="0.5" footer="0.5"/>
  <pageSetup orientation="landscape" r:id="rId1"/>
  <headerFooter alignWithMargins="0">
    <oddHeader xml:space="preserve">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52"/>
  <sheetViews>
    <sheetView workbookViewId="0">
      <selection activeCell="A27" sqref="A27"/>
    </sheetView>
  </sheetViews>
  <sheetFormatPr defaultColWidth="9.109375" defaultRowHeight="13.2" x14ac:dyDescent="0.25"/>
  <cols>
    <col min="1" max="1" width="21.33203125" style="1" customWidth="1"/>
    <col min="2" max="2" width="9.44140625" style="1" customWidth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72</v>
      </c>
    </row>
    <row r="12" spans="1:14" x14ac:dyDescent="0.25">
      <c r="A12" s="1" t="s">
        <v>28</v>
      </c>
      <c r="D12" s="32">
        <v>22</v>
      </c>
      <c r="E12" s="33">
        <v>10</v>
      </c>
      <c r="F12" s="33">
        <v>1</v>
      </c>
      <c r="G12" s="33">
        <v>3</v>
      </c>
      <c r="H12" s="33">
        <v>0</v>
      </c>
      <c r="I12" s="33">
        <v>0</v>
      </c>
      <c r="J12" s="33">
        <v>0</v>
      </c>
      <c r="K12" s="33">
        <v>1</v>
      </c>
      <c r="L12" s="33">
        <v>1</v>
      </c>
      <c r="M12" s="3">
        <f>+I12+J12+K12+L12</f>
        <v>2</v>
      </c>
      <c r="N12" s="3">
        <f>SUM(D12:L12)</f>
        <v>38</v>
      </c>
    </row>
    <row r="13" spans="1:14" s="2" customFormat="1" x14ac:dyDescent="0.25">
      <c r="A13" s="2" t="s">
        <v>29</v>
      </c>
      <c r="D13" s="25">
        <f t="shared" ref="D13:N13" si="0">D12</f>
        <v>22</v>
      </c>
      <c r="E13" s="25">
        <f t="shared" si="0"/>
        <v>10</v>
      </c>
      <c r="F13" s="25">
        <f t="shared" si="0"/>
        <v>1</v>
      </c>
      <c r="G13" s="25">
        <f t="shared" si="0"/>
        <v>3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1</v>
      </c>
      <c r="L13" s="25">
        <f t="shared" si="0"/>
        <v>1</v>
      </c>
      <c r="M13" s="25">
        <f t="shared" si="0"/>
        <v>2</v>
      </c>
      <c r="N13" s="25">
        <f t="shared" si="0"/>
        <v>38</v>
      </c>
    </row>
    <row r="14" spans="1:14" s="2" customFormat="1" x14ac:dyDescent="0.25"/>
    <row r="15" spans="1:14" x14ac:dyDescent="0.25">
      <c r="A15" s="1" t="s">
        <v>59</v>
      </c>
      <c r="B15" s="1" t="s">
        <v>32</v>
      </c>
      <c r="D15" s="32">
        <v>78</v>
      </c>
      <c r="E15" s="32">
        <v>50</v>
      </c>
      <c r="F15" s="32">
        <v>22</v>
      </c>
      <c r="G15" s="32">
        <v>28</v>
      </c>
      <c r="H15" s="32">
        <v>20</v>
      </c>
      <c r="I15" s="32">
        <v>0</v>
      </c>
      <c r="J15" s="32">
        <v>6</v>
      </c>
      <c r="K15" s="32">
        <v>2</v>
      </c>
      <c r="L15" s="32">
        <v>18</v>
      </c>
      <c r="M15" s="3">
        <f t="shared" ref="M15:M16" si="1">+I15+J15+K15+L15</f>
        <v>26</v>
      </c>
      <c r="N15" s="3">
        <f>SUM(D15:L15)</f>
        <v>224</v>
      </c>
    </row>
    <row r="16" spans="1:14" x14ac:dyDescent="0.25">
      <c r="A16" s="1" t="s">
        <v>31</v>
      </c>
      <c r="B16" s="1" t="s">
        <v>33</v>
      </c>
      <c r="D16" s="32">
        <v>3</v>
      </c>
      <c r="E16" s="32">
        <v>1</v>
      </c>
      <c r="F16" s="32">
        <v>0</v>
      </c>
      <c r="G16" s="32">
        <v>0</v>
      </c>
      <c r="H16" s="32">
        <v>14</v>
      </c>
      <c r="I16" s="32">
        <v>88</v>
      </c>
      <c r="J16" s="32">
        <v>54</v>
      </c>
      <c r="K16" s="32">
        <v>38</v>
      </c>
      <c r="L16" s="32">
        <v>4</v>
      </c>
      <c r="M16" s="3">
        <f t="shared" si="1"/>
        <v>184</v>
      </c>
      <c r="N16" s="3">
        <f>SUM(D16:L16)</f>
        <v>202</v>
      </c>
    </row>
    <row r="17" spans="1:14" s="2" customFormat="1" x14ac:dyDescent="0.25">
      <c r="A17" s="2" t="s">
        <v>34</v>
      </c>
      <c r="D17" s="25">
        <f>+D15+D16</f>
        <v>81</v>
      </c>
      <c r="E17" s="25">
        <f t="shared" ref="E17:N17" si="2">+E15+E16</f>
        <v>51</v>
      </c>
      <c r="F17" s="25">
        <f t="shared" si="2"/>
        <v>22</v>
      </c>
      <c r="G17" s="25">
        <f t="shared" si="2"/>
        <v>28</v>
      </c>
      <c r="H17" s="25">
        <f t="shared" si="2"/>
        <v>34</v>
      </c>
      <c r="I17" s="25">
        <f t="shared" si="2"/>
        <v>88</v>
      </c>
      <c r="J17" s="25">
        <f t="shared" si="2"/>
        <v>60</v>
      </c>
      <c r="K17" s="25">
        <f t="shared" si="2"/>
        <v>40</v>
      </c>
      <c r="L17" s="25">
        <f t="shared" si="2"/>
        <v>22</v>
      </c>
      <c r="M17" s="25">
        <f t="shared" si="2"/>
        <v>210</v>
      </c>
      <c r="N17" s="25">
        <f t="shared" si="2"/>
        <v>426</v>
      </c>
    </row>
    <row r="19" spans="1:14" x14ac:dyDescent="0.25">
      <c r="A19" s="1" t="s">
        <v>62</v>
      </c>
      <c r="B19" s="1" t="s">
        <v>36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93</v>
      </c>
      <c r="J19" s="32">
        <v>86</v>
      </c>
      <c r="K19" s="32">
        <v>29</v>
      </c>
      <c r="L19" s="32">
        <v>12</v>
      </c>
      <c r="M19" s="3">
        <f t="shared" ref="M19:M20" si="3">+I19+J19+K19+L19</f>
        <v>220</v>
      </c>
      <c r="N19" s="3">
        <f>SUM(D19:L19)</f>
        <v>220</v>
      </c>
    </row>
    <row r="20" spans="1:14" x14ac:dyDescent="0.25">
      <c r="A20" s="1" t="s">
        <v>35</v>
      </c>
      <c r="B20" s="1" t="s">
        <v>37</v>
      </c>
      <c r="D20" s="32">
        <v>74</v>
      </c>
      <c r="E20" s="32">
        <v>52</v>
      </c>
      <c r="F20" s="32">
        <v>19</v>
      </c>
      <c r="G20" s="32">
        <v>29</v>
      </c>
      <c r="H20" s="32">
        <v>10</v>
      </c>
      <c r="I20" s="32">
        <v>0</v>
      </c>
      <c r="J20" s="32">
        <v>0</v>
      </c>
      <c r="K20" s="32">
        <v>0</v>
      </c>
      <c r="L20" s="32">
        <v>0</v>
      </c>
      <c r="M20" s="3">
        <f t="shared" si="3"/>
        <v>0</v>
      </c>
      <c r="N20" s="3">
        <f>SUM(D20:L20)</f>
        <v>184</v>
      </c>
    </row>
    <row r="21" spans="1:14" s="2" customFormat="1" x14ac:dyDescent="0.25">
      <c r="A21" s="2" t="s">
        <v>38</v>
      </c>
      <c r="D21" s="25">
        <f>+D19+D20</f>
        <v>74</v>
      </c>
      <c r="E21" s="25">
        <f t="shared" ref="E21:N21" si="4">+E19+E20</f>
        <v>52</v>
      </c>
      <c r="F21" s="25">
        <f t="shared" si="4"/>
        <v>19</v>
      </c>
      <c r="G21" s="25">
        <f t="shared" si="4"/>
        <v>29</v>
      </c>
      <c r="H21" s="25">
        <f t="shared" si="4"/>
        <v>10</v>
      </c>
      <c r="I21" s="25">
        <f t="shared" si="4"/>
        <v>93</v>
      </c>
      <c r="J21" s="25">
        <f t="shared" si="4"/>
        <v>86</v>
      </c>
      <c r="K21" s="25">
        <f t="shared" si="4"/>
        <v>29</v>
      </c>
      <c r="L21" s="25">
        <f t="shared" si="4"/>
        <v>12</v>
      </c>
      <c r="M21" s="25">
        <f t="shared" si="4"/>
        <v>220</v>
      </c>
      <c r="N21" s="25">
        <f t="shared" si="4"/>
        <v>404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114</v>
      </c>
      <c r="J23" s="32">
        <v>66</v>
      </c>
      <c r="K23" s="32">
        <v>39</v>
      </c>
      <c r="L23" s="32">
        <v>37</v>
      </c>
      <c r="M23" s="3">
        <f t="shared" ref="M23:M29" si="5">+I23+J23+K23+L23</f>
        <v>256</v>
      </c>
      <c r="N23" s="3">
        <f t="shared" ref="N23:N29" si="6">SUM(D23:L23)</f>
        <v>256</v>
      </c>
    </row>
    <row r="24" spans="1:14" x14ac:dyDescent="0.25">
      <c r="A24" s="1" t="s">
        <v>57</v>
      </c>
      <c r="B24" s="1" t="s">
        <v>61</v>
      </c>
      <c r="D24" s="32">
        <v>85</v>
      </c>
      <c r="E24" s="32">
        <v>40</v>
      </c>
      <c r="F24" s="32">
        <v>9</v>
      </c>
      <c r="G24" s="32">
        <v>15</v>
      </c>
      <c r="H24" s="32">
        <v>7</v>
      </c>
      <c r="I24" s="32">
        <v>0</v>
      </c>
      <c r="J24" s="32">
        <v>0</v>
      </c>
      <c r="K24" s="32">
        <v>0</v>
      </c>
      <c r="L24" s="32">
        <v>0</v>
      </c>
      <c r="M24" s="3">
        <f t="shared" si="5"/>
        <v>0</v>
      </c>
      <c r="N24" s="3">
        <f t="shared" si="6"/>
        <v>156</v>
      </c>
    </row>
    <row r="25" spans="1:14" x14ac:dyDescent="0.25">
      <c r="A25" s="1" t="s">
        <v>65</v>
      </c>
      <c r="B25" s="1" t="s">
        <v>39</v>
      </c>
      <c r="D25" s="32">
        <v>38</v>
      </c>
      <c r="E25" s="32">
        <v>39</v>
      </c>
      <c r="F25" s="32">
        <v>27</v>
      </c>
      <c r="G25" s="32">
        <v>10</v>
      </c>
      <c r="H25" s="32">
        <v>9</v>
      </c>
      <c r="I25" s="32">
        <v>0</v>
      </c>
      <c r="J25" s="32">
        <v>0</v>
      </c>
      <c r="K25" s="32">
        <v>0</v>
      </c>
      <c r="L25" s="32">
        <v>0</v>
      </c>
      <c r="M25" s="3">
        <f t="shared" si="5"/>
        <v>0</v>
      </c>
      <c r="N25" s="3">
        <f t="shared" si="6"/>
        <v>123</v>
      </c>
    </row>
    <row r="26" spans="1:14" x14ac:dyDescent="0.25">
      <c r="A26" s="1" t="s">
        <v>67</v>
      </c>
      <c r="B26" s="1" t="s">
        <v>40</v>
      </c>
      <c r="D26" s="32">
        <v>51</v>
      </c>
      <c r="E26" s="32">
        <v>31</v>
      </c>
      <c r="F26" s="32">
        <v>16</v>
      </c>
      <c r="G26" s="32">
        <v>10</v>
      </c>
      <c r="H26" s="32">
        <v>15</v>
      </c>
      <c r="I26" s="32">
        <v>0</v>
      </c>
      <c r="J26" s="32">
        <v>0</v>
      </c>
      <c r="K26" s="32">
        <v>0</v>
      </c>
      <c r="L26" s="32">
        <v>0</v>
      </c>
      <c r="M26" s="3">
        <f t="shared" si="5"/>
        <v>0</v>
      </c>
      <c r="N26" s="3">
        <f t="shared" si="6"/>
        <v>123</v>
      </c>
    </row>
    <row r="27" spans="1:14" x14ac:dyDescent="0.25">
      <c r="A27" s="1" t="s">
        <v>58</v>
      </c>
      <c r="B27" s="1" t="s">
        <v>41</v>
      </c>
      <c r="D27" s="32">
        <v>90</v>
      </c>
      <c r="E27" s="32">
        <v>64</v>
      </c>
      <c r="F27" s="32">
        <v>18</v>
      </c>
      <c r="G27" s="32">
        <v>21</v>
      </c>
      <c r="H27" s="32">
        <v>8</v>
      </c>
      <c r="I27" s="32">
        <v>0</v>
      </c>
      <c r="J27" s="32">
        <v>0</v>
      </c>
      <c r="K27" s="32">
        <v>0</v>
      </c>
      <c r="L27" s="32">
        <v>0</v>
      </c>
      <c r="M27" s="3">
        <f t="shared" si="5"/>
        <v>0</v>
      </c>
      <c r="N27" s="3">
        <f t="shared" si="6"/>
        <v>201</v>
      </c>
    </row>
    <row r="28" spans="1:14" x14ac:dyDescent="0.25">
      <c r="A28" s="1" t="s">
        <v>45</v>
      </c>
      <c r="B28" s="1" t="s">
        <v>42</v>
      </c>
      <c r="D28" s="32">
        <v>97</v>
      </c>
      <c r="E28" s="32">
        <v>33</v>
      </c>
      <c r="F28" s="32">
        <v>10</v>
      </c>
      <c r="G28" s="32">
        <v>8</v>
      </c>
      <c r="H28" s="32">
        <v>12</v>
      </c>
      <c r="I28" s="32">
        <v>0</v>
      </c>
      <c r="J28" s="32">
        <v>0</v>
      </c>
      <c r="K28" s="32">
        <v>0</v>
      </c>
      <c r="L28" s="32">
        <v>0</v>
      </c>
      <c r="M28" s="3">
        <f t="shared" si="5"/>
        <v>0</v>
      </c>
      <c r="N28" s="3">
        <f t="shared" si="6"/>
        <v>160</v>
      </c>
    </row>
    <row r="29" spans="1:14" x14ac:dyDescent="0.25">
      <c r="A29" s="1" t="s">
        <v>30</v>
      </c>
      <c r="B29" s="1" t="s">
        <v>43</v>
      </c>
      <c r="D29" s="32">
        <v>77</v>
      </c>
      <c r="E29" s="32">
        <v>34</v>
      </c>
      <c r="F29" s="32">
        <v>13</v>
      </c>
      <c r="G29" s="32">
        <v>10</v>
      </c>
      <c r="H29" s="32">
        <v>10</v>
      </c>
      <c r="I29" s="32">
        <v>0</v>
      </c>
      <c r="J29" s="32">
        <v>0</v>
      </c>
      <c r="K29" s="32">
        <v>0</v>
      </c>
      <c r="L29" s="32">
        <v>0</v>
      </c>
      <c r="M29" s="3">
        <f t="shared" si="5"/>
        <v>0</v>
      </c>
      <c r="N29" s="3">
        <f t="shared" si="6"/>
        <v>144</v>
      </c>
    </row>
    <row r="30" spans="1:14" s="2" customFormat="1" x14ac:dyDescent="0.25">
      <c r="A30" s="2" t="s">
        <v>46</v>
      </c>
      <c r="D30" s="25">
        <f>SUM(D23:D29)</f>
        <v>438</v>
      </c>
      <c r="E30" s="25">
        <f t="shared" ref="E30:N30" si="7">SUM(E23:E29)</f>
        <v>241</v>
      </c>
      <c r="F30" s="25">
        <f t="shared" si="7"/>
        <v>93</v>
      </c>
      <c r="G30" s="25">
        <f t="shared" si="7"/>
        <v>74</v>
      </c>
      <c r="H30" s="25">
        <f t="shared" si="7"/>
        <v>61</v>
      </c>
      <c r="I30" s="25">
        <f t="shared" si="7"/>
        <v>114</v>
      </c>
      <c r="J30" s="25">
        <f t="shared" si="7"/>
        <v>66</v>
      </c>
      <c r="K30" s="25">
        <f t="shared" si="7"/>
        <v>39</v>
      </c>
      <c r="L30" s="25">
        <f t="shared" si="7"/>
        <v>37</v>
      </c>
      <c r="M30" s="25">
        <f t="shared" si="7"/>
        <v>256</v>
      </c>
      <c r="N30" s="25">
        <f t="shared" si="7"/>
        <v>1163</v>
      </c>
    </row>
    <row r="32" spans="1:14" s="2" customFormat="1" x14ac:dyDescent="0.25">
      <c r="A32" s="2" t="s">
        <v>47</v>
      </c>
      <c r="D32" s="25">
        <f t="shared" ref="D32:L32" si="8">D17+D21+D30</f>
        <v>593</v>
      </c>
      <c r="E32" s="25">
        <f t="shared" si="8"/>
        <v>344</v>
      </c>
      <c r="F32" s="25">
        <f t="shared" si="8"/>
        <v>134</v>
      </c>
      <c r="G32" s="25">
        <f t="shared" si="8"/>
        <v>131</v>
      </c>
      <c r="H32" s="25">
        <f t="shared" si="8"/>
        <v>105</v>
      </c>
      <c r="I32" s="25">
        <f t="shared" si="8"/>
        <v>295</v>
      </c>
      <c r="J32" s="25">
        <f t="shared" si="8"/>
        <v>212</v>
      </c>
      <c r="K32" s="25">
        <f t="shared" si="8"/>
        <v>108</v>
      </c>
      <c r="L32" s="25">
        <f t="shared" si="8"/>
        <v>71</v>
      </c>
      <c r="M32" s="25">
        <f>+M17+M21+M30</f>
        <v>686</v>
      </c>
      <c r="N32" s="25">
        <f>+N17+N21+N30</f>
        <v>1993</v>
      </c>
    </row>
    <row r="34" spans="1:14" s="2" customFormat="1" x14ac:dyDescent="0.25">
      <c r="A34" s="2" t="s">
        <v>48</v>
      </c>
      <c r="D34" s="2">
        <f>AVERAGE(D15:D16)</f>
        <v>40.5</v>
      </c>
      <c r="E34" s="2">
        <f t="shared" ref="E34:L34" si="9">AVERAGE(E15:E16)</f>
        <v>25.5</v>
      </c>
      <c r="F34" s="2">
        <f t="shared" si="9"/>
        <v>11</v>
      </c>
      <c r="G34" s="2">
        <f t="shared" si="9"/>
        <v>14</v>
      </c>
      <c r="H34" s="2">
        <f t="shared" si="9"/>
        <v>17</v>
      </c>
      <c r="I34" s="2">
        <f t="shared" si="9"/>
        <v>44</v>
      </c>
      <c r="J34" s="2">
        <f t="shared" si="9"/>
        <v>30</v>
      </c>
      <c r="K34" s="2">
        <f t="shared" si="9"/>
        <v>20</v>
      </c>
      <c r="L34" s="2">
        <f t="shared" si="9"/>
        <v>11</v>
      </c>
      <c r="M34" s="2">
        <f>AVERAGE(M15:M16)</f>
        <v>105</v>
      </c>
      <c r="N34" s="2">
        <f>AVERAGE(N15:N16)</f>
        <v>213</v>
      </c>
    </row>
    <row r="35" spans="1:14" s="4" customFormat="1" x14ac:dyDescent="0.25">
      <c r="A35" s="4" t="s">
        <v>49</v>
      </c>
      <c r="D35" s="4">
        <f>D17/D32</f>
        <v>0.13659359190556492</v>
      </c>
      <c r="E35" s="4">
        <f t="shared" ref="E35:M35" si="10">E17/E32</f>
        <v>0.14825581395348839</v>
      </c>
      <c r="F35" s="4">
        <f t="shared" si="10"/>
        <v>0.16417910447761194</v>
      </c>
      <c r="G35" s="4">
        <f t="shared" si="10"/>
        <v>0.21374045801526717</v>
      </c>
      <c r="H35" s="4">
        <f t="shared" si="10"/>
        <v>0.32380952380952382</v>
      </c>
      <c r="I35" s="4">
        <f t="shared" si="10"/>
        <v>0.29830508474576273</v>
      </c>
      <c r="J35" s="4">
        <f t="shared" si="10"/>
        <v>0.28301886792452829</v>
      </c>
      <c r="K35" s="4">
        <f t="shared" si="10"/>
        <v>0.37037037037037035</v>
      </c>
      <c r="L35" s="4">
        <f t="shared" si="10"/>
        <v>0.30985915492957744</v>
      </c>
      <c r="M35" s="4">
        <f t="shared" si="10"/>
        <v>0.30612244897959184</v>
      </c>
      <c r="N35" s="4">
        <f t="shared" ref="N35" si="11">N17/N32</f>
        <v>0.21374811841445057</v>
      </c>
    </row>
    <row r="36" spans="1:14" s="2" customFormat="1" x14ac:dyDescent="0.25">
      <c r="A36" s="2" t="s">
        <v>50</v>
      </c>
      <c r="D36" s="2">
        <f>RANK(D49,D49:D51)</f>
        <v>2</v>
      </c>
      <c r="E36" s="2">
        <f t="shared" ref="E36:M36" si="12">RANK(E49,E49:E51)</f>
        <v>3</v>
      </c>
      <c r="F36" s="2">
        <f t="shared" si="12"/>
        <v>2</v>
      </c>
      <c r="G36" s="2">
        <f t="shared" si="12"/>
        <v>2</v>
      </c>
      <c r="H36" s="2">
        <f t="shared" si="12"/>
        <v>1</v>
      </c>
      <c r="I36" s="2">
        <f t="shared" si="12"/>
        <v>2</v>
      </c>
      <c r="J36" s="2">
        <f t="shared" si="12"/>
        <v>2</v>
      </c>
      <c r="K36" s="2">
        <f t="shared" si="12"/>
        <v>1</v>
      </c>
      <c r="L36" s="2">
        <f t="shared" si="12"/>
        <v>1</v>
      </c>
      <c r="M36" s="2">
        <f t="shared" si="12"/>
        <v>2</v>
      </c>
      <c r="N36" s="2">
        <f t="shared" ref="N36" si="13">RANK(N49,N49:N51)</f>
        <v>1</v>
      </c>
    </row>
    <row r="38" spans="1:14" s="2" customFormat="1" x14ac:dyDescent="0.25">
      <c r="A38" s="2" t="s">
        <v>51</v>
      </c>
      <c r="D38" s="2">
        <f>AVERAGE(D19:D20)</f>
        <v>37</v>
      </c>
      <c r="E38" s="2">
        <f t="shared" ref="E38:M38" si="14">AVERAGE(E19:E20)</f>
        <v>26</v>
      </c>
      <c r="F38" s="2">
        <f t="shared" si="14"/>
        <v>9.5</v>
      </c>
      <c r="G38" s="2">
        <f t="shared" si="14"/>
        <v>14.5</v>
      </c>
      <c r="H38" s="2">
        <f t="shared" si="14"/>
        <v>5</v>
      </c>
      <c r="I38" s="2">
        <f t="shared" si="14"/>
        <v>46.5</v>
      </c>
      <c r="J38" s="2">
        <f t="shared" si="14"/>
        <v>43</v>
      </c>
      <c r="K38" s="2">
        <f t="shared" si="14"/>
        <v>14.5</v>
      </c>
      <c r="L38" s="2">
        <f t="shared" si="14"/>
        <v>6</v>
      </c>
      <c r="M38" s="2">
        <f t="shared" si="14"/>
        <v>110</v>
      </c>
      <c r="N38" s="2">
        <f t="shared" ref="N38" si="15">AVERAGE(N19:N20)</f>
        <v>202</v>
      </c>
    </row>
    <row r="39" spans="1:14" s="4" customFormat="1" x14ac:dyDescent="0.25">
      <c r="A39" s="4" t="s">
        <v>49</v>
      </c>
      <c r="D39" s="4">
        <f>D21/D32</f>
        <v>0.12478920741989882</v>
      </c>
      <c r="E39" s="4">
        <f t="shared" ref="E39:M39" si="16">E21/E32</f>
        <v>0.15116279069767441</v>
      </c>
      <c r="F39" s="4">
        <f t="shared" si="16"/>
        <v>0.1417910447761194</v>
      </c>
      <c r="G39" s="4">
        <f t="shared" si="16"/>
        <v>0.22137404580152673</v>
      </c>
      <c r="H39" s="4">
        <f t="shared" si="16"/>
        <v>9.5238095238095233E-2</v>
      </c>
      <c r="I39" s="4">
        <f t="shared" si="16"/>
        <v>0.31525423728813562</v>
      </c>
      <c r="J39" s="4">
        <f t="shared" si="16"/>
        <v>0.40566037735849059</v>
      </c>
      <c r="K39" s="4">
        <f t="shared" si="16"/>
        <v>0.26851851851851855</v>
      </c>
      <c r="L39" s="4">
        <f t="shared" si="16"/>
        <v>0.16901408450704225</v>
      </c>
      <c r="M39" s="4">
        <f t="shared" si="16"/>
        <v>0.32069970845481049</v>
      </c>
      <c r="N39" s="4">
        <f t="shared" ref="N39" si="17">N21/N32</f>
        <v>0.2027094831911691</v>
      </c>
    </row>
    <row r="40" spans="1:14" s="2" customFormat="1" x14ac:dyDescent="0.25">
      <c r="A40" s="2" t="s">
        <v>50</v>
      </c>
      <c r="D40" s="2">
        <f>RANK(D50,D49:D51)</f>
        <v>3</v>
      </c>
      <c r="E40" s="2">
        <f t="shared" ref="E40:M40" si="18">RANK(E50,E49:E51)</f>
        <v>2</v>
      </c>
      <c r="F40" s="2">
        <f t="shared" si="18"/>
        <v>3</v>
      </c>
      <c r="G40" s="2">
        <f t="shared" si="18"/>
        <v>1</v>
      </c>
      <c r="H40" s="2">
        <f t="shared" si="18"/>
        <v>3</v>
      </c>
      <c r="I40" s="2">
        <f t="shared" si="18"/>
        <v>1</v>
      </c>
      <c r="J40" s="2">
        <f t="shared" si="18"/>
        <v>1</v>
      </c>
      <c r="K40" s="2">
        <f t="shared" si="18"/>
        <v>2</v>
      </c>
      <c r="L40" s="2">
        <f t="shared" si="18"/>
        <v>2</v>
      </c>
      <c r="M40" s="2">
        <f t="shared" si="18"/>
        <v>1</v>
      </c>
      <c r="N40" s="2">
        <f t="shared" ref="N40" si="19">RANK(N50,N49:N51)</f>
        <v>2</v>
      </c>
    </row>
    <row r="42" spans="1:14" s="2" customFormat="1" x14ac:dyDescent="0.25">
      <c r="A42" s="2" t="s">
        <v>52</v>
      </c>
      <c r="D42" s="2">
        <f>AVERAGE(D23:D29)</f>
        <v>62.571428571428569</v>
      </c>
      <c r="E42" s="2">
        <f t="shared" ref="E42:M42" si="20">AVERAGE(E23:E29)</f>
        <v>34.428571428571431</v>
      </c>
      <c r="F42" s="2">
        <f t="shared" si="20"/>
        <v>13.285714285714286</v>
      </c>
      <c r="G42" s="2">
        <f t="shared" si="20"/>
        <v>10.571428571428571</v>
      </c>
      <c r="H42" s="2">
        <f t="shared" si="20"/>
        <v>8.7142857142857135</v>
      </c>
      <c r="I42" s="2">
        <f t="shared" si="20"/>
        <v>16.285714285714285</v>
      </c>
      <c r="J42" s="2">
        <f t="shared" si="20"/>
        <v>9.4285714285714288</v>
      </c>
      <c r="K42" s="2">
        <f t="shared" si="20"/>
        <v>5.5714285714285712</v>
      </c>
      <c r="L42" s="2">
        <f t="shared" si="20"/>
        <v>5.2857142857142856</v>
      </c>
      <c r="M42" s="2">
        <f t="shared" si="20"/>
        <v>36.571428571428569</v>
      </c>
      <c r="N42" s="2">
        <f t="shared" ref="N42" si="21">AVERAGE(N23:N29)</f>
        <v>166.14285714285714</v>
      </c>
    </row>
    <row r="43" spans="1:14" s="4" customFormat="1" x14ac:dyDescent="0.25">
      <c r="A43" s="4" t="s">
        <v>49</v>
      </c>
      <c r="D43" s="4">
        <f>D30/D32</f>
        <v>0.73861720067453629</v>
      </c>
      <c r="E43" s="4">
        <f t="shared" ref="E43:M43" si="22">E30/E32</f>
        <v>0.70058139534883723</v>
      </c>
      <c r="F43" s="4">
        <f t="shared" si="22"/>
        <v>0.69402985074626866</v>
      </c>
      <c r="G43" s="4">
        <f t="shared" si="22"/>
        <v>0.56488549618320616</v>
      </c>
      <c r="H43" s="4">
        <f t="shared" si="22"/>
        <v>0.580952380952381</v>
      </c>
      <c r="I43" s="4">
        <f t="shared" si="22"/>
        <v>0.38644067796610171</v>
      </c>
      <c r="J43" s="4">
        <f t="shared" si="22"/>
        <v>0.31132075471698112</v>
      </c>
      <c r="K43" s="4">
        <f t="shared" si="22"/>
        <v>0.3611111111111111</v>
      </c>
      <c r="L43" s="4">
        <f t="shared" si="22"/>
        <v>0.52112676056338025</v>
      </c>
      <c r="M43" s="4">
        <f t="shared" si="22"/>
        <v>0.37317784256559766</v>
      </c>
      <c r="N43" s="4">
        <f t="shared" ref="N43" si="23">N30/N32</f>
        <v>0.58354239839438038</v>
      </c>
    </row>
    <row r="44" spans="1:14" s="2" customFormat="1" x14ac:dyDescent="0.25">
      <c r="A44" s="2" t="s">
        <v>50</v>
      </c>
      <c r="D44" s="2">
        <f>RANK(D51,D49:D51)</f>
        <v>1</v>
      </c>
      <c r="E44" s="2">
        <f t="shared" ref="E44:M44" si="24">RANK(E51,E49:E51)</f>
        <v>1</v>
      </c>
      <c r="F44" s="2">
        <f t="shared" si="24"/>
        <v>1</v>
      </c>
      <c r="G44" s="2">
        <f t="shared" si="24"/>
        <v>3</v>
      </c>
      <c r="H44" s="2">
        <f t="shared" si="24"/>
        <v>2</v>
      </c>
      <c r="I44" s="2">
        <f t="shared" si="24"/>
        <v>3</v>
      </c>
      <c r="J44" s="2">
        <f t="shared" si="24"/>
        <v>3</v>
      </c>
      <c r="K44" s="2">
        <f t="shared" si="24"/>
        <v>3</v>
      </c>
      <c r="L44" s="2">
        <f t="shared" si="24"/>
        <v>3</v>
      </c>
      <c r="M44" s="2">
        <f t="shared" si="24"/>
        <v>3</v>
      </c>
      <c r="N44" s="2">
        <f t="shared" ref="N44" si="25">RANK(N51,N49:N51)</f>
        <v>3</v>
      </c>
    </row>
    <row r="46" spans="1:14" s="2" customFormat="1" ht="12" customHeight="1" x14ac:dyDescent="0.25">
      <c r="A46" s="2" t="s">
        <v>53</v>
      </c>
      <c r="D46" s="2">
        <f>(D30+D21+D17)/8</f>
        <v>74.125</v>
      </c>
      <c r="E46" s="2">
        <f>(E30+E21+E17)/8</f>
        <v>43</v>
      </c>
      <c r="F46" s="2">
        <f>(F30+F21+F17)/8</f>
        <v>16.75</v>
      </c>
      <c r="G46" s="2">
        <f>(G30+G21+G17)/8</f>
        <v>16.375</v>
      </c>
      <c r="H46" s="2">
        <f>(H30+H21+H17)/8</f>
        <v>13.125</v>
      </c>
      <c r="I46" s="2">
        <f>(I30+I21+I17)/3</f>
        <v>98.333333333333329</v>
      </c>
      <c r="J46" s="2">
        <f>(J30+J21+J17)/3</f>
        <v>70.666666666666671</v>
      </c>
      <c r="K46" s="2">
        <f>(K30+K21+K17)/3</f>
        <v>36</v>
      </c>
      <c r="L46" s="2">
        <f>(L30+L21+L17)/3</f>
        <v>23.666666666666668</v>
      </c>
      <c r="M46" s="2">
        <f>(M30+M21+M17)/3</f>
        <v>228.66666666666666</v>
      </c>
      <c r="N46" s="2">
        <f>(N30+N21+N17)/11</f>
        <v>181.18181818181819</v>
      </c>
    </row>
    <row r="49" spans="4:14" hidden="1" x14ac:dyDescent="0.25">
      <c r="D49" s="1">
        <f>D34</f>
        <v>40.5</v>
      </c>
      <c r="E49" s="1">
        <f t="shared" ref="E49:N49" si="26">E34</f>
        <v>25.5</v>
      </c>
      <c r="F49" s="1">
        <f t="shared" si="26"/>
        <v>11</v>
      </c>
      <c r="G49" s="1">
        <f t="shared" si="26"/>
        <v>14</v>
      </c>
      <c r="H49" s="1">
        <f t="shared" si="26"/>
        <v>17</v>
      </c>
      <c r="I49" s="1">
        <f t="shared" si="26"/>
        <v>44</v>
      </c>
      <c r="J49" s="1">
        <f t="shared" si="26"/>
        <v>30</v>
      </c>
      <c r="K49" s="1">
        <f t="shared" si="26"/>
        <v>20</v>
      </c>
      <c r="L49" s="1">
        <f t="shared" si="26"/>
        <v>11</v>
      </c>
      <c r="M49" s="1">
        <f t="shared" si="26"/>
        <v>105</v>
      </c>
      <c r="N49" s="1">
        <f t="shared" si="26"/>
        <v>213</v>
      </c>
    </row>
    <row r="50" spans="4:14" hidden="1" x14ac:dyDescent="0.25">
      <c r="D50" s="1">
        <f>D38</f>
        <v>37</v>
      </c>
      <c r="E50" s="1">
        <f t="shared" ref="E50:N50" si="27">E38</f>
        <v>26</v>
      </c>
      <c r="F50" s="1">
        <f t="shared" si="27"/>
        <v>9.5</v>
      </c>
      <c r="G50" s="1">
        <f t="shared" si="27"/>
        <v>14.5</v>
      </c>
      <c r="H50" s="1">
        <f t="shared" si="27"/>
        <v>5</v>
      </c>
      <c r="I50" s="1">
        <f t="shared" si="27"/>
        <v>46.5</v>
      </c>
      <c r="J50" s="1">
        <f t="shared" si="27"/>
        <v>43</v>
      </c>
      <c r="K50" s="1">
        <f t="shared" si="27"/>
        <v>14.5</v>
      </c>
      <c r="L50" s="1">
        <f t="shared" si="27"/>
        <v>6</v>
      </c>
      <c r="M50" s="1">
        <f t="shared" si="27"/>
        <v>110</v>
      </c>
      <c r="N50" s="1">
        <f t="shared" si="27"/>
        <v>202</v>
      </c>
    </row>
    <row r="51" spans="4:14" hidden="1" x14ac:dyDescent="0.25">
      <c r="D51" s="1">
        <f>D42</f>
        <v>62.571428571428569</v>
      </c>
      <c r="E51" s="1">
        <f t="shared" ref="E51:N51" si="28">E42</f>
        <v>34.428571428571431</v>
      </c>
      <c r="F51" s="1">
        <f t="shared" si="28"/>
        <v>13.285714285714286</v>
      </c>
      <c r="G51" s="1">
        <f t="shared" si="28"/>
        <v>10.571428571428571</v>
      </c>
      <c r="H51" s="1">
        <f t="shared" si="28"/>
        <v>8.7142857142857135</v>
      </c>
      <c r="I51" s="1">
        <f t="shared" si="28"/>
        <v>16.285714285714285</v>
      </c>
      <c r="J51" s="1">
        <f t="shared" si="28"/>
        <v>9.4285714285714288</v>
      </c>
      <c r="K51" s="1">
        <f t="shared" si="28"/>
        <v>5.5714285714285712</v>
      </c>
      <c r="L51" s="1">
        <f t="shared" si="28"/>
        <v>5.2857142857142856</v>
      </c>
      <c r="M51" s="1">
        <f t="shared" si="28"/>
        <v>36.571428571428569</v>
      </c>
      <c r="N51" s="1">
        <f t="shared" si="28"/>
        <v>166.14285714285714</v>
      </c>
    </row>
    <row r="52" spans="4:14" hidden="1" x14ac:dyDescent="0.25"/>
  </sheetData>
  <sheetProtection sheet="1" objects="1" scenarios="1"/>
  <phoneticPr fontId="1" type="noConversion"/>
  <pageMargins left="0" right="0" top="0.25" bottom="0.25" header="0.5" footer="0.5"/>
  <pageSetup orientation="landscape" r:id="rId1"/>
  <headerFooter alignWithMargins="0"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1"/>
  <sheetViews>
    <sheetView topLeftCell="A7" workbookViewId="0">
      <selection activeCell="A27" sqref="A27"/>
    </sheetView>
  </sheetViews>
  <sheetFormatPr defaultColWidth="9.109375" defaultRowHeight="13.2" x14ac:dyDescent="0.25"/>
  <cols>
    <col min="1" max="1" width="21.33203125" style="1" customWidth="1"/>
    <col min="2" max="2" width="9.109375" style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69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73</v>
      </c>
    </row>
    <row r="12" spans="1:14" x14ac:dyDescent="0.25">
      <c r="A12" s="1" t="s">
        <v>28</v>
      </c>
      <c r="D12" s="32">
        <v>27</v>
      </c>
      <c r="E12" s="33">
        <v>5</v>
      </c>
      <c r="F12" s="33">
        <v>0</v>
      </c>
      <c r="G12" s="33">
        <v>1</v>
      </c>
      <c r="H12" s="33">
        <v>1</v>
      </c>
      <c r="I12" s="33">
        <v>2</v>
      </c>
      <c r="J12" s="33">
        <v>0</v>
      </c>
      <c r="K12" s="33">
        <v>1</v>
      </c>
      <c r="L12" s="33">
        <v>1</v>
      </c>
      <c r="M12" s="3">
        <f>+I12+J12+K12+L12</f>
        <v>4</v>
      </c>
      <c r="N12" s="3">
        <f>SUM(D12:L12)</f>
        <v>38</v>
      </c>
    </row>
    <row r="13" spans="1:14" s="2" customFormat="1" x14ac:dyDescent="0.25">
      <c r="A13" s="2" t="s">
        <v>29</v>
      </c>
      <c r="D13" s="25">
        <f t="shared" ref="D13:N13" si="0">D12</f>
        <v>27</v>
      </c>
      <c r="E13" s="25">
        <f t="shared" si="0"/>
        <v>5</v>
      </c>
      <c r="F13" s="25">
        <f t="shared" si="0"/>
        <v>0</v>
      </c>
      <c r="G13" s="25">
        <f t="shared" si="0"/>
        <v>1</v>
      </c>
      <c r="H13" s="25">
        <f t="shared" si="0"/>
        <v>1</v>
      </c>
      <c r="I13" s="25">
        <f t="shared" si="0"/>
        <v>2</v>
      </c>
      <c r="J13" s="25">
        <f t="shared" si="0"/>
        <v>0</v>
      </c>
      <c r="K13" s="25">
        <f t="shared" si="0"/>
        <v>1</v>
      </c>
      <c r="L13" s="25">
        <f t="shared" si="0"/>
        <v>1</v>
      </c>
      <c r="M13" s="25">
        <f t="shared" si="0"/>
        <v>4</v>
      </c>
      <c r="N13" s="25">
        <f t="shared" si="0"/>
        <v>38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>
        <v>130</v>
      </c>
      <c r="E15" s="32">
        <v>50</v>
      </c>
      <c r="F15" s="32">
        <v>22</v>
      </c>
      <c r="G15" s="32">
        <v>31</v>
      </c>
      <c r="H15" s="32">
        <v>23</v>
      </c>
      <c r="I15" s="32">
        <v>0</v>
      </c>
      <c r="J15" s="32">
        <v>0</v>
      </c>
      <c r="K15" s="32">
        <v>0</v>
      </c>
      <c r="L15" s="32">
        <v>2</v>
      </c>
      <c r="M15" s="3">
        <f t="shared" ref="M15:M16" si="1">+I15+J15+K15+L15</f>
        <v>2</v>
      </c>
      <c r="N15" s="3">
        <f>SUM(D15:L15)</f>
        <v>258</v>
      </c>
    </row>
    <row r="16" spans="1:14" x14ac:dyDescent="0.25">
      <c r="A16" s="1" t="s">
        <v>31</v>
      </c>
      <c r="B16" s="1" t="s">
        <v>33</v>
      </c>
      <c r="D16" s="32">
        <v>0</v>
      </c>
      <c r="E16" s="32">
        <v>0</v>
      </c>
      <c r="F16" s="32">
        <v>0</v>
      </c>
      <c r="G16" s="32">
        <v>0</v>
      </c>
      <c r="H16" s="32">
        <v>2</v>
      </c>
      <c r="I16" s="32">
        <v>116</v>
      </c>
      <c r="J16" s="32">
        <v>86</v>
      </c>
      <c r="K16" s="32">
        <v>48</v>
      </c>
      <c r="L16" s="32">
        <v>14</v>
      </c>
      <c r="M16" s="3">
        <f t="shared" si="1"/>
        <v>264</v>
      </c>
      <c r="N16" s="3">
        <f>SUM(D16:L16)</f>
        <v>266</v>
      </c>
    </row>
    <row r="17" spans="1:14" s="2" customFormat="1" x14ac:dyDescent="0.25">
      <c r="A17" s="2" t="s">
        <v>34</v>
      </c>
      <c r="D17" s="25">
        <f>+D15+D16</f>
        <v>130</v>
      </c>
      <c r="E17" s="25">
        <f t="shared" ref="E17:N17" si="2">+E15+E16</f>
        <v>50</v>
      </c>
      <c r="F17" s="25">
        <f t="shared" si="2"/>
        <v>22</v>
      </c>
      <c r="G17" s="25">
        <f t="shared" si="2"/>
        <v>31</v>
      </c>
      <c r="H17" s="25">
        <f t="shared" si="2"/>
        <v>25</v>
      </c>
      <c r="I17" s="25">
        <f t="shared" si="2"/>
        <v>116</v>
      </c>
      <c r="J17" s="25">
        <f t="shared" si="2"/>
        <v>86</v>
      </c>
      <c r="K17" s="25">
        <f t="shared" si="2"/>
        <v>48</v>
      </c>
      <c r="L17" s="25">
        <f t="shared" si="2"/>
        <v>16</v>
      </c>
      <c r="M17" s="25">
        <f t="shared" si="2"/>
        <v>266</v>
      </c>
      <c r="N17" s="25">
        <f t="shared" si="2"/>
        <v>524</v>
      </c>
    </row>
    <row r="19" spans="1:14" x14ac:dyDescent="0.25">
      <c r="A19" s="1" t="s">
        <v>62</v>
      </c>
      <c r="B19" s="1" t="s">
        <v>36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115</v>
      </c>
      <c r="J19" s="32">
        <v>91</v>
      </c>
      <c r="K19" s="32">
        <v>40</v>
      </c>
      <c r="L19" s="32">
        <v>20</v>
      </c>
      <c r="M19" s="3">
        <f t="shared" ref="M19:M20" si="3">+I19+J19+K19+L19</f>
        <v>266</v>
      </c>
      <c r="N19" s="3">
        <f>SUM(D19:L19)</f>
        <v>266</v>
      </c>
    </row>
    <row r="20" spans="1:14" x14ac:dyDescent="0.25">
      <c r="A20" s="1" t="s">
        <v>35</v>
      </c>
      <c r="B20" s="1" t="s">
        <v>37</v>
      </c>
      <c r="D20" s="32">
        <v>62</v>
      </c>
      <c r="E20" s="32">
        <v>48</v>
      </c>
      <c r="F20" s="32">
        <v>16</v>
      </c>
      <c r="G20" s="32">
        <v>14</v>
      </c>
      <c r="H20" s="32">
        <v>15</v>
      </c>
      <c r="I20" s="32">
        <v>0</v>
      </c>
      <c r="J20" s="32">
        <v>0</v>
      </c>
      <c r="K20" s="32">
        <v>0</v>
      </c>
      <c r="L20" s="32">
        <v>0</v>
      </c>
      <c r="M20" s="3">
        <f t="shared" si="3"/>
        <v>0</v>
      </c>
      <c r="N20" s="3">
        <f>SUM(D20:L20)</f>
        <v>155</v>
      </c>
    </row>
    <row r="21" spans="1:14" s="2" customFormat="1" x14ac:dyDescent="0.25">
      <c r="A21" s="2" t="s">
        <v>38</v>
      </c>
      <c r="D21" s="25">
        <f>+D19+D20</f>
        <v>62</v>
      </c>
      <c r="E21" s="25">
        <f t="shared" ref="E21:N21" si="4">+E19+E20</f>
        <v>48</v>
      </c>
      <c r="F21" s="25">
        <f t="shared" si="4"/>
        <v>16</v>
      </c>
      <c r="G21" s="25">
        <f t="shared" si="4"/>
        <v>14</v>
      </c>
      <c r="H21" s="25">
        <f t="shared" si="4"/>
        <v>15</v>
      </c>
      <c r="I21" s="25">
        <f t="shared" si="4"/>
        <v>115</v>
      </c>
      <c r="J21" s="25">
        <f t="shared" si="4"/>
        <v>91</v>
      </c>
      <c r="K21" s="25">
        <f t="shared" si="4"/>
        <v>40</v>
      </c>
      <c r="L21" s="25">
        <f t="shared" si="4"/>
        <v>20</v>
      </c>
      <c r="M21" s="25">
        <f t="shared" si="4"/>
        <v>266</v>
      </c>
      <c r="N21" s="25">
        <f t="shared" si="4"/>
        <v>421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133</v>
      </c>
      <c r="J23" s="32">
        <v>75</v>
      </c>
      <c r="K23" s="32">
        <v>51</v>
      </c>
      <c r="L23" s="32">
        <v>21</v>
      </c>
      <c r="M23" s="3">
        <f t="shared" ref="M23:M29" si="5">+I23+J23+K23+L23</f>
        <v>280</v>
      </c>
      <c r="N23" s="3">
        <f t="shared" ref="N23:N29" si="6">SUM(D23:L23)</f>
        <v>280</v>
      </c>
    </row>
    <row r="24" spans="1:14" x14ac:dyDescent="0.25">
      <c r="A24" s="1" t="s">
        <v>57</v>
      </c>
      <c r="B24" s="1" t="s">
        <v>61</v>
      </c>
      <c r="D24" s="32">
        <v>95</v>
      </c>
      <c r="E24" s="32">
        <v>42</v>
      </c>
      <c r="F24" s="32">
        <v>16</v>
      </c>
      <c r="G24" s="32">
        <v>12</v>
      </c>
      <c r="H24" s="32">
        <v>18</v>
      </c>
      <c r="I24" s="32">
        <v>0</v>
      </c>
      <c r="J24" s="32">
        <v>0</v>
      </c>
      <c r="K24" s="32">
        <v>0</v>
      </c>
      <c r="L24" s="32">
        <v>0</v>
      </c>
      <c r="M24" s="3">
        <f t="shared" si="5"/>
        <v>0</v>
      </c>
      <c r="N24" s="3">
        <f t="shared" si="6"/>
        <v>183</v>
      </c>
    </row>
    <row r="25" spans="1:14" x14ac:dyDescent="0.25">
      <c r="A25" s="1" t="s">
        <v>65</v>
      </c>
      <c r="B25" s="1" t="s">
        <v>39</v>
      </c>
      <c r="D25" s="32">
        <v>74</v>
      </c>
      <c r="E25" s="32">
        <v>54</v>
      </c>
      <c r="F25" s="32">
        <v>12</v>
      </c>
      <c r="G25" s="32">
        <v>16</v>
      </c>
      <c r="H25" s="32">
        <v>12</v>
      </c>
      <c r="I25" s="32">
        <v>0</v>
      </c>
      <c r="J25" s="32">
        <v>0</v>
      </c>
      <c r="K25" s="32">
        <v>0</v>
      </c>
      <c r="L25" s="32">
        <v>0</v>
      </c>
      <c r="M25" s="3">
        <f t="shared" si="5"/>
        <v>0</v>
      </c>
      <c r="N25" s="3">
        <f t="shared" si="6"/>
        <v>168</v>
      </c>
    </row>
    <row r="26" spans="1:14" x14ac:dyDescent="0.25">
      <c r="A26" s="1" t="s">
        <v>67</v>
      </c>
      <c r="B26" s="1" t="s">
        <v>40</v>
      </c>
      <c r="D26" s="32">
        <v>86</v>
      </c>
      <c r="E26" s="32">
        <v>29</v>
      </c>
      <c r="F26" s="32">
        <v>11</v>
      </c>
      <c r="G26" s="32">
        <v>14</v>
      </c>
      <c r="H26" s="32">
        <v>8</v>
      </c>
      <c r="I26" s="32">
        <v>0</v>
      </c>
      <c r="J26" s="32">
        <v>0</v>
      </c>
      <c r="K26" s="32">
        <v>0</v>
      </c>
      <c r="L26" s="32">
        <v>0</v>
      </c>
      <c r="M26" s="3">
        <f t="shared" si="5"/>
        <v>0</v>
      </c>
      <c r="N26" s="3">
        <f t="shared" si="6"/>
        <v>148</v>
      </c>
    </row>
    <row r="27" spans="1:14" x14ac:dyDescent="0.25">
      <c r="A27" s="1" t="s">
        <v>58</v>
      </c>
      <c r="B27" s="1" t="s">
        <v>41</v>
      </c>
      <c r="D27" s="32">
        <v>43</v>
      </c>
      <c r="E27" s="32">
        <v>37</v>
      </c>
      <c r="F27" s="32">
        <v>8</v>
      </c>
      <c r="G27" s="32">
        <v>17</v>
      </c>
      <c r="H27" s="32">
        <v>14</v>
      </c>
      <c r="I27" s="32">
        <v>0</v>
      </c>
      <c r="J27" s="32">
        <v>0</v>
      </c>
      <c r="K27" s="32">
        <v>0</v>
      </c>
      <c r="L27" s="32">
        <v>0</v>
      </c>
      <c r="M27" s="3">
        <f t="shared" si="5"/>
        <v>0</v>
      </c>
      <c r="N27" s="3">
        <f t="shared" si="6"/>
        <v>119</v>
      </c>
    </row>
    <row r="28" spans="1:14" x14ac:dyDescent="0.25">
      <c r="A28" s="1" t="s">
        <v>45</v>
      </c>
      <c r="B28" s="1" t="s">
        <v>42</v>
      </c>
      <c r="D28" s="32">
        <v>54</v>
      </c>
      <c r="E28" s="32">
        <v>19</v>
      </c>
      <c r="F28" s="32">
        <v>10</v>
      </c>
      <c r="G28" s="32">
        <v>5</v>
      </c>
      <c r="H28" s="32">
        <v>9</v>
      </c>
      <c r="I28" s="32">
        <v>0</v>
      </c>
      <c r="J28" s="32">
        <v>0</v>
      </c>
      <c r="K28" s="32">
        <v>0</v>
      </c>
      <c r="L28" s="32">
        <v>0</v>
      </c>
      <c r="M28" s="3">
        <f t="shared" si="5"/>
        <v>0</v>
      </c>
      <c r="N28" s="3">
        <f t="shared" si="6"/>
        <v>97</v>
      </c>
    </row>
    <row r="29" spans="1:14" x14ac:dyDescent="0.25">
      <c r="A29" s="1" t="s">
        <v>30</v>
      </c>
      <c r="B29" s="1" t="s">
        <v>43</v>
      </c>
      <c r="D29" s="32">
        <v>35</v>
      </c>
      <c r="E29" s="32">
        <v>26</v>
      </c>
      <c r="F29" s="32">
        <v>3</v>
      </c>
      <c r="G29" s="32">
        <v>9</v>
      </c>
      <c r="H29" s="32">
        <v>8</v>
      </c>
      <c r="I29" s="32">
        <v>0</v>
      </c>
      <c r="J29" s="32">
        <v>0</v>
      </c>
      <c r="K29" s="32">
        <v>0</v>
      </c>
      <c r="L29" s="32">
        <v>0</v>
      </c>
      <c r="M29" s="3">
        <f t="shared" si="5"/>
        <v>0</v>
      </c>
      <c r="N29" s="3">
        <f t="shared" si="6"/>
        <v>81</v>
      </c>
    </row>
    <row r="30" spans="1:14" s="2" customFormat="1" x14ac:dyDescent="0.25">
      <c r="A30" s="2" t="s">
        <v>46</v>
      </c>
      <c r="D30" s="25">
        <f>SUM(D23:D29)</f>
        <v>387</v>
      </c>
      <c r="E30" s="25">
        <f t="shared" ref="E30:N30" si="7">SUM(E23:E29)</f>
        <v>207</v>
      </c>
      <c r="F30" s="25">
        <f t="shared" si="7"/>
        <v>60</v>
      </c>
      <c r="G30" s="25">
        <f t="shared" si="7"/>
        <v>73</v>
      </c>
      <c r="H30" s="25">
        <f t="shared" si="7"/>
        <v>69</v>
      </c>
      <c r="I30" s="25">
        <f t="shared" si="7"/>
        <v>133</v>
      </c>
      <c r="J30" s="25">
        <f t="shared" si="7"/>
        <v>75</v>
      </c>
      <c r="K30" s="25">
        <f t="shared" si="7"/>
        <v>51</v>
      </c>
      <c r="L30" s="25">
        <f t="shared" si="7"/>
        <v>21</v>
      </c>
      <c r="M30" s="25">
        <f t="shared" si="7"/>
        <v>280</v>
      </c>
      <c r="N30" s="25">
        <f t="shared" si="7"/>
        <v>1076</v>
      </c>
    </row>
    <row r="32" spans="1:14" s="2" customFormat="1" x14ac:dyDescent="0.25">
      <c r="A32" s="2" t="s">
        <v>47</v>
      </c>
      <c r="D32" s="25">
        <f t="shared" ref="D32:L32" si="8">D17+D21+D30</f>
        <v>579</v>
      </c>
      <c r="E32" s="25">
        <f t="shared" si="8"/>
        <v>305</v>
      </c>
      <c r="F32" s="25">
        <f t="shared" si="8"/>
        <v>98</v>
      </c>
      <c r="G32" s="25">
        <f t="shared" si="8"/>
        <v>118</v>
      </c>
      <c r="H32" s="25">
        <f t="shared" si="8"/>
        <v>109</v>
      </c>
      <c r="I32" s="25">
        <f t="shared" si="8"/>
        <v>364</v>
      </c>
      <c r="J32" s="25">
        <f t="shared" si="8"/>
        <v>252</v>
      </c>
      <c r="K32" s="25">
        <f t="shared" si="8"/>
        <v>139</v>
      </c>
      <c r="L32" s="25">
        <f t="shared" si="8"/>
        <v>57</v>
      </c>
      <c r="M32" s="25">
        <f>+M17+M21+M30</f>
        <v>812</v>
      </c>
      <c r="N32" s="25">
        <f>+N17+N21+N30</f>
        <v>2021</v>
      </c>
    </row>
    <row r="34" spans="1:14" s="2" customFormat="1" x14ac:dyDescent="0.25">
      <c r="A34" s="2" t="s">
        <v>48</v>
      </c>
      <c r="D34" s="2">
        <f>AVERAGE(D15:D16)</f>
        <v>65</v>
      </c>
      <c r="E34" s="2">
        <f t="shared" ref="E34:L34" si="9">AVERAGE(E15:E16)</f>
        <v>25</v>
      </c>
      <c r="F34" s="2">
        <f t="shared" si="9"/>
        <v>11</v>
      </c>
      <c r="G34" s="2">
        <f t="shared" si="9"/>
        <v>15.5</v>
      </c>
      <c r="H34" s="2">
        <f t="shared" si="9"/>
        <v>12.5</v>
      </c>
      <c r="I34" s="2">
        <f t="shared" si="9"/>
        <v>58</v>
      </c>
      <c r="J34" s="2">
        <f t="shared" si="9"/>
        <v>43</v>
      </c>
      <c r="K34" s="2">
        <f t="shared" si="9"/>
        <v>24</v>
      </c>
      <c r="L34" s="2">
        <f t="shared" si="9"/>
        <v>8</v>
      </c>
      <c r="M34" s="2">
        <f>AVERAGE(M15:M16)</f>
        <v>133</v>
      </c>
      <c r="N34" s="2">
        <f>AVERAGE(N15:N16)</f>
        <v>262</v>
      </c>
    </row>
    <row r="35" spans="1:14" s="4" customFormat="1" x14ac:dyDescent="0.25">
      <c r="A35" s="4" t="s">
        <v>49</v>
      </c>
      <c r="D35" s="4">
        <f>D17/D32</f>
        <v>0.22452504317789293</v>
      </c>
      <c r="E35" s="4">
        <f t="shared" ref="E35:M35" si="10">E17/E32</f>
        <v>0.16393442622950818</v>
      </c>
      <c r="F35" s="4">
        <f t="shared" si="10"/>
        <v>0.22448979591836735</v>
      </c>
      <c r="G35" s="4">
        <f t="shared" si="10"/>
        <v>0.26271186440677968</v>
      </c>
      <c r="H35" s="4">
        <f t="shared" si="10"/>
        <v>0.22935779816513763</v>
      </c>
      <c r="I35" s="4">
        <f t="shared" si="10"/>
        <v>0.31868131868131866</v>
      </c>
      <c r="J35" s="4">
        <f t="shared" si="10"/>
        <v>0.34126984126984128</v>
      </c>
      <c r="K35" s="4">
        <f t="shared" si="10"/>
        <v>0.34532374100719426</v>
      </c>
      <c r="L35" s="4">
        <f t="shared" si="10"/>
        <v>0.2807017543859649</v>
      </c>
      <c r="M35" s="4">
        <f t="shared" si="10"/>
        <v>0.32758620689655171</v>
      </c>
      <c r="N35" s="4">
        <f t="shared" ref="N35" si="11">N17/N32</f>
        <v>0.25927758535378526</v>
      </c>
    </row>
    <row r="36" spans="1:14" s="2" customFormat="1" x14ac:dyDescent="0.25">
      <c r="A36" s="2" t="s">
        <v>50</v>
      </c>
      <c r="D36" s="2">
        <f>RANK(D49,D49:D51)</f>
        <v>1</v>
      </c>
      <c r="E36" s="2">
        <f t="shared" ref="E36:M36" si="12">RANK(E49,E49:E51)</f>
        <v>2</v>
      </c>
      <c r="F36" s="2">
        <f t="shared" si="12"/>
        <v>1</v>
      </c>
      <c r="G36" s="2">
        <f t="shared" si="12"/>
        <v>1</v>
      </c>
      <c r="H36" s="2">
        <f t="shared" si="12"/>
        <v>1</v>
      </c>
      <c r="I36" s="2">
        <f t="shared" si="12"/>
        <v>1</v>
      </c>
      <c r="J36" s="2">
        <f t="shared" si="12"/>
        <v>2</v>
      </c>
      <c r="K36" s="2">
        <f t="shared" si="12"/>
        <v>1</v>
      </c>
      <c r="L36" s="2">
        <f t="shared" si="12"/>
        <v>2</v>
      </c>
      <c r="M36" s="2">
        <f t="shared" si="12"/>
        <v>1</v>
      </c>
      <c r="N36" s="2">
        <f t="shared" ref="N36" si="13">RANK(N49,N49:N51)</f>
        <v>1</v>
      </c>
    </row>
    <row r="38" spans="1:14" s="2" customFormat="1" x14ac:dyDescent="0.25">
      <c r="A38" s="2" t="s">
        <v>51</v>
      </c>
      <c r="D38" s="2">
        <f>AVERAGE(D19:D20)</f>
        <v>31</v>
      </c>
      <c r="E38" s="2">
        <f t="shared" ref="E38:M38" si="14">AVERAGE(E19:E20)</f>
        <v>24</v>
      </c>
      <c r="F38" s="2">
        <f t="shared" si="14"/>
        <v>8</v>
      </c>
      <c r="G38" s="2">
        <f t="shared" si="14"/>
        <v>7</v>
      </c>
      <c r="H38" s="2">
        <f t="shared" si="14"/>
        <v>7.5</v>
      </c>
      <c r="I38" s="2">
        <f t="shared" si="14"/>
        <v>57.5</v>
      </c>
      <c r="J38" s="2">
        <f t="shared" si="14"/>
        <v>45.5</v>
      </c>
      <c r="K38" s="2">
        <f t="shared" si="14"/>
        <v>20</v>
      </c>
      <c r="L38" s="2">
        <f t="shared" si="14"/>
        <v>10</v>
      </c>
      <c r="M38" s="2">
        <f t="shared" si="14"/>
        <v>133</v>
      </c>
      <c r="N38" s="2">
        <f t="shared" ref="N38" si="15">AVERAGE(N19:N20)</f>
        <v>210.5</v>
      </c>
    </row>
    <row r="39" spans="1:14" s="4" customFormat="1" x14ac:dyDescent="0.25">
      <c r="A39" s="4" t="s">
        <v>49</v>
      </c>
      <c r="D39" s="4">
        <f>D21/D32</f>
        <v>0.10708117443868739</v>
      </c>
      <c r="E39" s="4">
        <f t="shared" ref="E39:M39" si="16">E21/E32</f>
        <v>0.15737704918032788</v>
      </c>
      <c r="F39" s="4">
        <f t="shared" si="16"/>
        <v>0.16326530612244897</v>
      </c>
      <c r="G39" s="4">
        <f t="shared" si="16"/>
        <v>0.11864406779661017</v>
      </c>
      <c r="H39" s="4">
        <f t="shared" si="16"/>
        <v>0.13761467889908258</v>
      </c>
      <c r="I39" s="4">
        <f t="shared" si="16"/>
        <v>0.31593406593406592</v>
      </c>
      <c r="J39" s="4">
        <f t="shared" si="16"/>
        <v>0.3611111111111111</v>
      </c>
      <c r="K39" s="4">
        <f t="shared" si="16"/>
        <v>0.28776978417266186</v>
      </c>
      <c r="L39" s="4">
        <f t="shared" si="16"/>
        <v>0.35087719298245612</v>
      </c>
      <c r="M39" s="4">
        <f t="shared" si="16"/>
        <v>0.32758620689655171</v>
      </c>
      <c r="N39" s="4">
        <f t="shared" ref="N39" si="17">N21/N32</f>
        <v>0.20831271647699159</v>
      </c>
    </row>
    <row r="40" spans="1:14" s="2" customFormat="1" x14ac:dyDescent="0.25">
      <c r="A40" s="2" t="s">
        <v>50</v>
      </c>
      <c r="D40" s="2">
        <f>RANK(D50,D49:D51)</f>
        <v>3</v>
      </c>
      <c r="E40" s="2">
        <f t="shared" ref="E40:M40" si="18">RANK(E50,E49:E51)</f>
        <v>3</v>
      </c>
      <c r="F40" s="2">
        <f t="shared" si="18"/>
        <v>3</v>
      </c>
      <c r="G40" s="2">
        <f t="shared" si="18"/>
        <v>3</v>
      </c>
      <c r="H40" s="2">
        <f t="shared" si="18"/>
        <v>3</v>
      </c>
      <c r="I40" s="2">
        <f t="shared" si="18"/>
        <v>2</v>
      </c>
      <c r="J40" s="2">
        <f t="shared" si="18"/>
        <v>1</v>
      </c>
      <c r="K40" s="2">
        <f t="shared" si="18"/>
        <v>2</v>
      </c>
      <c r="L40" s="2">
        <f t="shared" si="18"/>
        <v>1</v>
      </c>
      <c r="M40" s="2">
        <f t="shared" si="18"/>
        <v>1</v>
      </c>
      <c r="N40" s="2">
        <f t="shared" ref="N40" si="19">RANK(N50,N49:N51)</f>
        <v>2</v>
      </c>
    </row>
    <row r="42" spans="1:14" s="2" customFormat="1" x14ac:dyDescent="0.25">
      <c r="A42" s="2" t="s">
        <v>52</v>
      </c>
      <c r="D42" s="2">
        <f>AVERAGE(D23:D29)</f>
        <v>55.285714285714285</v>
      </c>
      <c r="E42" s="2">
        <f t="shared" ref="E42:M42" si="20">AVERAGE(E23:E29)</f>
        <v>29.571428571428573</v>
      </c>
      <c r="F42" s="2">
        <f t="shared" si="20"/>
        <v>8.5714285714285712</v>
      </c>
      <c r="G42" s="2">
        <f t="shared" si="20"/>
        <v>10.428571428571429</v>
      </c>
      <c r="H42" s="2">
        <f t="shared" si="20"/>
        <v>9.8571428571428577</v>
      </c>
      <c r="I42" s="2">
        <f t="shared" si="20"/>
        <v>19</v>
      </c>
      <c r="J42" s="2">
        <f t="shared" si="20"/>
        <v>10.714285714285714</v>
      </c>
      <c r="K42" s="2">
        <f t="shared" si="20"/>
        <v>7.2857142857142856</v>
      </c>
      <c r="L42" s="2">
        <f t="shared" si="20"/>
        <v>3</v>
      </c>
      <c r="M42" s="2">
        <f t="shared" si="20"/>
        <v>40</v>
      </c>
      <c r="N42" s="2">
        <f t="shared" ref="N42" si="21">AVERAGE(N23:N29)</f>
        <v>153.71428571428572</v>
      </c>
    </row>
    <row r="43" spans="1:14" s="4" customFormat="1" x14ac:dyDescent="0.25">
      <c r="A43" s="4" t="s">
        <v>49</v>
      </c>
      <c r="D43" s="4">
        <f>D30/D32</f>
        <v>0.66839378238341973</v>
      </c>
      <c r="E43" s="4">
        <f t="shared" ref="E43:M43" si="22">E30/E32</f>
        <v>0.67868852459016393</v>
      </c>
      <c r="F43" s="4">
        <f t="shared" si="22"/>
        <v>0.61224489795918369</v>
      </c>
      <c r="G43" s="4">
        <f t="shared" si="22"/>
        <v>0.61864406779661019</v>
      </c>
      <c r="H43" s="4">
        <f t="shared" si="22"/>
        <v>0.6330275229357798</v>
      </c>
      <c r="I43" s="4">
        <f t="shared" si="22"/>
        <v>0.36538461538461536</v>
      </c>
      <c r="J43" s="4">
        <f t="shared" si="22"/>
        <v>0.29761904761904762</v>
      </c>
      <c r="K43" s="4">
        <f t="shared" si="22"/>
        <v>0.36690647482014388</v>
      </c>
      <c r="L43" s="4">
        <f t="shared" si="22"/>
        <v>0.36842105263157893</v>
      </c>
      <c r="M43" s="4">
        <f t="shared" si="22"/>
        <v>0.34482758620689657</v>
      </c>
      <c r="N43" s="4">
        <f t="shared" ref="N43" si="23">N30/N32</f>
        <v>0.53240969816922312</v>
      </c>
    </row>
    <row r="44" spans="1:14" s="2" customFormat="1" x14ac:dyDescent="0.25">
      <c r="A44" s="2" t="s">
        <v>50</v>
      </c>
      <c r="D44" s="2">
        <f>RANK(D51,D49:D51)</f>
        <v>2</v>
      </c>
      <c r="E44" s="2">
        <f t="shared" ref="E44:M44" si="24">RANK(E51,E49:E51)</f>
        <v>1</v>
      </c>
      <c r="F44" s="2">
        <f t="shared" si="24"/>
        <v>2</v>
      </c>
      <c r="G44" s="2">
        <f t="shared" si="24"/>
        <v>2</v>
      </c>
      <c r="H44" s="2">
        <f t="shared" si="24"/>
        <v>2</v>
      </c>
      <c r="I44" s="2">
        <f t="shared" si="24"/>
        <v>3</v>
      </c>
      <c r="J44" s="2">
        <f t="shared" si="24"/>
        <v>3</v>
      </c>
      <c r="K44" s="2">
        <f t="shared" si="24"/>
        <v>3</v>
      </c>
      <c r="L44" s="2">
        <f t="shared" si="24"/>
        <v>3</v>
      </c>
      <c r="M44" s="2">
        <f t="shared" si="24"/>
        <v>3</v>
      </c>
      <c r="N44" s="2">
        <f t="shared" ref="N44" si="25">RANK(N51,N49:N51)</f>
        <v>3</v>
      </c>
    </row>
    <row r="46" spans="1:14" s="2" customFormat="1" ht="12" customHeight="1" x14ac:dyDescent="0.25">
      <c r="A46" s="2" t="s">
        <v>53</v>
      </c>
      <c r="D46" s="2">
        <f>(D30+D21+D17)/8</f>
        <v>72.375</v>
      </c>
      <c r="E46" s="2">
        <f>(E30+E21+E17)/8</f>
        <v>38.125</v>
      </c>
      <c r="F46" s="2">
        <f>(F30+F21+F17)/8</f>
        <v>12.25</v>
      </c>
      <c r="G46" s="2">
        <f>(G30+G21+G17)/8</f>
        <v>14.75</v>
      </c>
      <c r="H46" s="2">
        <f>(H30+H21+H17)/9</f>
        <v>12.111111111111111</v>
      </c>
      <c r="I46" s="2">
        <f>(I30+I21+I17)/3</f>
        <v>121.33333333333333</v>
      </c>
      <c r="J46" s="2">
        <f>(J30+J21+J17)/3</f>
        <v>84</v>
      </c>
      <c r="K46" s="2">
        <f>(K30+K21+K17)/3</f>
        <v>46.333333333333336</v>
      </c>
      <c r="L46" s="2">
        <f>(L30+L21+L17)/3</f>
        <v>19</v>
      </c>
      <c r="M46" s="2">
        <f>(M30+M21+M17)/3</f>
        <v>270.66666666666669</v>
      </c>
      <c r="N46" s="2">
        <f>(N30+N21+N17)/11</f>
        <v>183.72727272727272</v>
      </c>
    </row>
    <row r="49" spans="4:14" hidden="1" x14ac:dyDescent="0.25">
      <c r="D49" s="1">
        <f>D34</f>
        <v>65</v>
      </c>
      <c r="E49" s="1">
        <f t="shared" ref="E49:N49" si="26">E34</f>
        <v>25</v>
      </c>
      <c r="F49" s="1">
        <f t="shared" si="26"/>
        <v>11</v>
      </c>
      <c r="G49" s="1">
        <f t="shared" si="26"/>
        <v>15.5</v>
      </c>
      <c r="H49" s="1">
        <f t="shared" si="26"/>
        <v>12.5</v>
      </c>
      <c r="I49" s="1">
        <f t="shared" si="26"/>
        <v>58</v>
      </c>
      <c r="J49" s="1">
        <f t="shared" si="26"/>
        <v>43</v>
      </c>
      <c r="K49" s="1">
        <f t="shared" si="26"/>
        <v>24</v>
      </c>
      <c r="L49" s="1">
        <f t="shared" si="26"/>
        <v>8</v>
      </c>
      <c r="M49" s="1">
        <f t="shared" si="26"/>
        <v>133</v>
      </c>
      <c r="N49" s="1">
        <f t="shared" si="26"/>
        <v>262</v>
      </c>
    </row>
    <row r="50" spans="4:14" hidden="1" x14ac:dyDescent="0.25">
      <c r="D50" s="1">
        <f>D38</f>
        <v>31</v>
      </c>
      <c r="E50" s="1">
        <f t="shared" ref="E50:N50" si="27">E38</f>
        <v>24</v>
      </c>
      <c r="F50" s="1">
        <f t="shared" si="27"/>
        <v>8</v>
      </c>
      <c r="G50" s="1">
        <f t="shared" si="27"/>
        <v>7</v>
      </c>
      <c r="H50" s="1">
        <f t="shared" si="27"/>
        <v>7.5</v>
      </c>
      <c r="I50" s="1">
        <f t="shared" si="27"/>
        <v>57.5</v>
      </c>
      <c r="J50" s="1">
        <f t="shared" si="27"/>
        <v>45.5</v>
      </c>
      <c r="K50" s="1">
        <f t="shared" si="27"/>
        <v>20</v>
      </c>
      <c r="L50" s="1">
        <f t="shared" si="27"/>
        <v>10</v>
      </c>
      <c r="M50" s="1">
        <f t="shared" si="27"/>
        <v>133</v>
      </c>
      <c r="N50" s="1">
        <f t="shared" si="27"/>
        <v>210.5</v>
      </c>
    </row>
    <row r="51" spans="4:14" hidden="1" x14ac:dyDescent="0.25">
      <c r="D51" s="1">
        <f>D42</f>
        <v>55.285714285714285</v>
      </c>
      <c r="E51" s="1">
        <f t="shared" ref="E51:N51" si="28">E42</f>
        <v>29.571428571428573</v>
      </c>
      <c r="F51" s="1">
        <f t="shared" si="28"/>
        <v>8.5714285714285712</v>
      </c>
      <c r="G51" s="1">
        <f t="shared" si="28"/>
        <v>10.428571428571429</v>
      </c>
      <c r="H51" s="1">
        <f t="shared" si="28"/>
        <v>9.8571428571428577</v>
      </c>
      <c r="I51" s="1">
        <f t="shared" si="28"/>
        <v>19</v>
      </c>
      <c r="J51" s="1">
        <f t="shared" si="28"/>
        <v>10.714285714285714</v>
      </c>
      <c r="K51" s="1">
        <f t="shared" si="28"/>
        <v>7.2857142857142856</v>
      </c>
      <c r="L51" s="1">
        <f t="shared" si="28"/>
        <v>3</v>
      </c>
      <c r="M51" s="1">
        <f t="shared" si="28"/>
        <v>40</v>
      </c>
      <c r="N51" s="1">
        <f t="shared" si="28"/>
        <v>153.71428571428572</v>
      </c>
    </row>
  </sheetData>
  <sheetProtection sheet="1" objects="1" scenarios="1"/>
  <phoneticPr fontId="1" type="noConversion"/>
  <pageMargins left="0" right="0" top="0.25" bottom="0" header="0.5" footer="0.5"/>
  <pageSetup orientation="landscape" r:id="rId1"/>
  <headerFooter alignWithMargins="0"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51"/>
  <sheetViews>
    <sheetView workbookViewId="0">
      <selection activeCell="A27" sqref="A27"/>
    </sheetView>
  </sheetViews>
  <sheetFormatPr defaultColWidth="9.109375" defaultRowHeight="13.2" x14ac:dyDescent="0.25"/>
  <cols>
    <col min="1" max="1" width="21.33203125" style="1" customWidth="1"/>
    <col min="2" max="2" width="9.88671875" style="1" customWidth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74</v>
      </c>
    </row>
    <row r="12" spans="1:14" x14ac:dyDescent="0.25">
      <c r="A12" s="1" t="s">
        <v>28</v>
      </c>
      <c r="D12" s="32">
        <v>33</v>
      </c>
      <c r="E12" s="33">
        <v>6</v>
      </c>
      <c r="F12" s="33">
        <v>3</v>
      </c>
      <c r="G12" s="33">
        <v>3</v>
      </c>
      <c r="H12" s="33">
        <v>1</v>
      </c>
      <c r="I12" s="33">
        <v>0</v>
      </c>
      <c r="J12" s="33">
        <v>2</v>
      </c>
      <c r="K12" s="33">
        <v>1</v>
      </c>
      <c r="L12" s="33">
        <v>1</v>
      </c>
      <c r="M12" s="3">
        <f>+I12+J12+K12+L12</f>
        <v>4</v>
      </c>
      <c r="N12" s="3">
        <f>SUM(D12:L12)</f>
        <v>50</v>
      </c>
    </row>
    <row r="13" spans="1:14" s="2" customFormat="1" x14ac:dyDescent="0.25">
      <c r="A13" s="2" t="s">
        <v>29</v>
      </c>
      <c r="D13" s="25">
        <f t="shared" ref="D13:N13" si="0">D12</f>
        <v>33</v>
      </c>
      <c r="E13" s="25">
        <f t="shared" si="0"/>
        <v>6</v>
      </c>
      <c r="F13" s="25">
        <f t="shared" si="0"/>
        <v>3</v>
      </c>
      <c r="G13" s="25">
        <f t="shared" si="0"/>
        <v>3</v>
      </c>
      <c r="H13" s="25">
        <f t="shared" si="0"/>
        <v>1</v>
      </c>
      <c r="I13" s="25">
        <f t="shared" si="0"/>
        <v>0</v>
      </c>
      <c r="J13" s="25">
        <f t="shared" si="0"/>
        <v>2</v>
      </c>
      <c r="K13" s="25">
        <f t="shared" si="0"/>
        <v>1</v>
      </c>
      <c r="L13" s="25">
        <f t="shared" si="0"/>
        <v>1</v>
      </c>
      <c r="M13" s="25">
        <f t="shared" si="0"/>
        <v>4</v>
      </c>
      <c r="N13" s="25">
        <f t="shared" si="0"/>
        <v>50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>
        <v>71</v>
      </c>
      <c r="E15" s="32">
        <v>41</v>
      </c>
      <c r="F15" s="32">
        <v>23</v>
      </c>
      <c r="G15" s="32">
        <v>39</v>
      </c>
      <c r="H15" s="32">
        <v>15</v>
      </c>
      <c r="I15" s="32">
        <v>0</v>
      </c>
      <c r="J15" s="32">
        <v>0</v>
      </c>
      <c r="K15" s="32">
        <v>0</v>
      </c>
      <c r="L15" s="32">
        <v>2</v>
      </c>
      <c r="M15" s="3">
        <f t="shared" ref="M15:M16" si="1">+I15+J15+K15+L15</f>
        <v>2</v>
      </c>
      <c r="N15" s="3">
        <f>SUM(D15:L15)</f>
        <v>191</v>
      </c>
    </row>
    <row r="16" spans="1:14" x14ac:dyDescent="0.25">
      <c r="A16" s="1" t="s">
        <v>31</v>
      </c>
      <c r="B16" s="1" t="s">
        <v>33</v>
      </c>
      <c r="D16" s="32">
        <v>0</v>
      </c>
      <c r="E16" s="32">
        <v>0</v>
      </c>
      <c r="F16" s="32">
        <v>0</v>
      </c>
      <c r="G16" s="32">
        <v>0</v>
      </c>
      <c r="H16" s="32">
        <v>1</v>
      </c>
      <c r="I16" s="32">
        <v>77</v>
      </c>
      <c r="J16" s="32">
        <v>74</v>
      </c>
      <c r="K16" s="32">
        <v>38</v>
      </c>
      <c r="L16" s="32">
        <v>12</v>
      </c>
      <c r="M16" s="3">
        <f t="shared" si="1"/>
        <v>201</v>
      </c>
      <c r="N16" s="3">
        <f>SUM(D16:L16)</f>
        <v>202</v>
      </c>
    </row>
    <row r="17" spans="1:14" s="2" customFormat="1" x14ac:dyDescent="0.25">
      <c r="A17" s="2" t="s">
        <v>34</v>
      </c>
      <c r="D17" s="25">
        <f>+D15+D16</f>
        <v>71</v>
      </c>
      <c r="E17" s="25">
        <f t="shared" ref="E17:N17" si="2">+E15+E16</f>
        <v>41</v>
      </c>
      <c r="F17" s="25">
        <f t="shared" si="2"/>
        <v>23</v>
      </c>
      <c r="G17" s="25">
        <f t="shared" si="2"/>
        <v>39</v>
      </c>
      <c r="H17" s="25">
        <f t="shared" si="2"/>
        <v>16</v>
      </c>
      <c r="I17" s="25">
        <f t="shared" si="2"/>
        <v>77</v>
      </c>
      <c r="J17" s="25">
        <f t="shared" si="2"/>
        <v>74</v>
      </c>
      <c r="K17" s="25">
        <f t="shared" si="2"/>
        <v>38</v>
      </c>
      <c r="L17" s="25">
        <f t="shared" si="2"/>
        <v>14</v>
      </c>
      <c r="M17" s="25">
        <f t="shared" si="2"/>
        <v>203</v>
      </c>
      <c r="N17" s="25">
        <f t="shared" si="2"/>
        <v>393</v>
      </c>
    </row>
    <row r="19" spans="1:14" x14ac:dyDescent="0.25">
      <c r="A19" s="1" t="s">
        <v>62</v>
      </c>
      <c r="B19" s="1" t="s">
        <v>36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75</v>
      </c>
      <c r="J19" s="32">
        <v>117</v>
      </c>
      <c r="K19" s="32">
        <v>24</v>
      </c>
      <c r="L19" s="32">
        <v>15</v>
      </c>
      <c r="M19" s="3">
        <f>+I19+J19+K19+L19</f>
        <v>231</v>
      </c>
      <c r="N19" s="3">
        <f>SUM(D19:L19)</f>
        <v>231</v>
      </c>
    </row>
    <row r="20" spans="1:14" x14ac:dyDescent="0.25">
      <c r="A20" s="1" t="s">
        <v>35</v>
      </c>
      <c r="B20" s="1" t="s">
        <v>37</v>
      </c>
      <c r="D20" s="32">
        <v>77</v>
      </c>
      <c r="E20" s="32">
        <v>58</v>
      </c>
      <c r="F20" s="32">
        <v>13</v>
      </c>
      <c r="G20" s="32">
        <v>24</v>
      </c>
      <c r="H20" s="32">
        <v>3</v>
      </c>
      <c r="I20" s="32">
        <v>0</v>
      </c>
      <c r="J20" s="32">
        <v>0</v>
      </c>
      <c r="K20" s="32">
        <v>0</v>
      </c>
      <c r="L20" s="32">
        <v>0</v>
      </c>
      <c r="M20" s="3">
        <f>+I20+J20+K20+L20</f>
        <v>0</v>
      </c>
      <c r="N20" s="3">
        <f>SUM(D20:L20)</f>
        <v>175</v>
      </c>
    </row>
    <row r="21" spans="1:14" s="2" customFormat="1" x14ac:dyDescent="0.25">
      <c r="A21" s="2" t="s">
        <v>38</v>
      </c>
      <c r="D21" s="25">
        <f>+D19+D20</f>
        <v>77</v>
      </c>
      <c r="E21" s="25">
        <f t="shared" ref="E21:N21" si="3">+E19+E20</f>
        <v>58</v>
      </c>
      <c r="F21" s="25">
        <f t="shared" si="3"/>
        <v>13</v>
      </c>
      <c r="G21" s="25">
        <f t="shared" si="3"/>
        <v>24</v>
      </c>
      <c r="H21" s="25">
        <f t="shared" si="3"/>
        <v>3</v>
      </c>
      <c r="I21" s="25">
        <f t="shared" si="3"/>
        <v>75</v>
      </c>
      <c r="J21" s="25">
        <f t="shared" si="3"/>
        <v>117</v>
      </c>
      <c r="K21" s="25">
        <f t="shared" si="3"/>
        <v>24</v>
      </c>
      <c r="L21" s="25">
        <f t="shared" si="3"/>
        <v>15</v>
      </c>
      <c r="M21" s="25">
        <f t="shared" si="3"/>
        <v>231</v>
      </c>
      <c r="N21" s="25">
        <f t="shared" si="3"/>
        <v>406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106</v>
      </c>
      <c r="J23" s="32">
        <v>77</v>
      </c>
      <c r="K23" s="32">
        <v>39</v>
      </c>
      <c r="L23" s="32">
        <v>32</v>
      </c>
      <c r="M23" s="3">
        <f t="shared" ref="M23:M29" si="4">+I23+J23+K23+L23</f>
        <v>254</v>
      </c>
      <c r="N23" s="3">
        <f t="shared" ref="N23:N29" si="5">SUM(D23:L23)</f>
        <v>254</v>
      </c>
    </row>
    <row r="24" spans="1:14" x14ac:dyDescent="0.25">
      <c r="A24" s="1" t="s">
        <v>57</v>
      </c>
      <c r="B24" s="1" t="s">
        <v>61</v>
      </c>
      <c r="D24" s="32">
        <v>33</v>
      </c>
      <c r="E24" s="32">
        <v>44</v>
      </c>
      <c r="F24" s="32">
        <v>9</v>
      </c>
      <c r="G24" s="32">
        <v>11</v>
      </c>
      <c r="H24" s="32">
        <v>7</v>
      </c>
      <c r="I24" s="32">
        <v>0</v>
      </c>
      <c r="J24" s="32">
        <v>0</v>
      </c>
      <c r="K24" s="32">
        <v>0</v>
      </c>
      <c r="L24" s="32">
        <v>0</v>
      </c>
      <c r="M24" s="3">
        <f t="shared" si="4"/>
        <v>0</v>
      </c>
      <c r="N24" s="3">
        <f t="shared" si="5"/>
        <v>104</v>
      </c>
    </row>
    <row r="25" spans="1:14" x14ac:dyDescent="0.25">
      <c r="A25" s="1" t="s">
        <v>65</v>
      </c>
      <c r="B25" s="1" t="s">
        <v>39</v>
      </c>
      <c r="D25" s="32">
        <v>118</v>
      </c>
      <c r="E25" s="32">
        <v>32</v>
      </c>
      <c r="F25" s="32">
        <v>6</v>
      </c>
      <c r="G25" s="32">
        <v>13</v>
      </c>
      <c r="H25" s="32">
        <v>11</v>
      </c>
      <c r="I25" s="32">
        <v>0</v>
      </c>
      <c r="J25" s="32">
        <v>0</v>
      </c>
      <c r="K25" s="32">
        <v>0</v>
      </c>
      <c r="L25" s="32">
        <v>0</v>
      </c>
      <c r="M25" s="3">
        <f t="shared" si="4"/>
        <v>0</v>
      </c>
      <c r="N25" s="3">
        <f t="shared" si="5"/>
        <v>180</v>
      </c>
    </row>
    <row r="26" spans="1:14" x14ac:dyDescent="0.25">
      <c r="A26" s="1" t="s">
        <v>67</v>
      </c>
      <c r="B26" s="1" t="s">
        <v>40</v>
      </c>
      <c r="D26" s="32">
        <v>39</v>
      </c>
      <c r="E26" s="32">
        <v>33</v>
      </c>
      <c r="F26" s="32">
        <v>13</v>
      </c>
      <c r="G26" s="32">
        <v>7</v>
      </c>
      <c r="H26" s="32">
        <v>8</v>
      </c>
      <c r="I26" s="32">
        <v>0</v>
      </c>
      <c r="J26" s="32">
        <v>0</v>
      </c>
      <c r="K26" s="32">
        <v>0</v>
      </c>
      <c r="L26" s="32">
        <v>0</v>
      </c>
      <c r="M26" s="3">
        <f t="shared" si="4"/>
        <v>0</v>
      </c>
      <c r="N26" s="3">
        <f t="shared" si="5"/>
        <v>100</v>
      </c>
    </row>
    <row r="27" spans="1:14" x14ac:dyDescent="0.25">
      <c r="A27" s="1" t="s">
        <v>58</v>
      </c>
      <c r="B27" s="1" t="s">
        <v>41</v>
      </c>
      <c r="D27" s="32">
        <v>50</v>
      </c>
      <c r="E27" s="32">
        <v>21</v>
      </c>
      <c r="F27" s="32">
        <v>2</v>
      </c>
      <c r="G27" s="32">
        <v>7</v>
      </c>
      <c r="H27" s="32">
        <v>14</v>
      </c>
      <c r="I27" s="32">
        <v>0</v>
      </c>
      <c r="J27" s="32">
        <v>0</v>
      </c>
      <c r="K27" s="32">
        <v>0</v>
      </c>
      <c r="L27" s="32">
        <v>0</v>
      </c>
      <c r="M27" s="3">
        <f t="shared" si="4"/>
        <v>0</v>
      </c>
      <c r="N27" s="3">
        <f t="shared" si="5"/>
        <v>94</v>
      </c>
    </row>
    <row r="28" spans="1:14" x14ac:dyDescent="0.25">
      <c r="A28" s="1" t="s">
        <v>45</v>
      </c>
      <c r="B28" s="1" t="s">
        <v>42</v>
      </c>
      <c r="D28" s="32">
        <v>45</v>
      </c>
      <c r="E28" s="32">
        <v>37</v>
      </c>
      <c r="F28" s="32">
        <v>5</v>
      </c>
      <c r="G28" s="32">
        <v>11</v>
      </c>
      <c r="H28" s="32">
        <v>10</v>
      </c>
      <c r="I28" s="32">
        <v>0</v>
      </c>
      <c r="J28" s="32">
        <v>0</v>
      </c>
      <c r="K28" s="32">
        <v>0</v>
      </c>
      <c r="L28" s="32">
        <v>0</v>
      </c>
      <c r="M28" s="3">
        <f t="shared" si="4"/>
        <v>0</v>
      </c>
      <c r="N28" s="3">
        <f t="shared" si="5"/>
        <v>108</v>
      </c>
    </row>
    <row r="29" spans="1:14" x14ac:dyDescent="0.25">
      <c r="A29" s="1" t="s">
        <v>30</v>
      </c>
      <c r="B29" s="1" t="s">
        <v>43</v>
      </c>
      <c r="D29" s="32">
        <v>97</v>
      </c>
      <c r="E29" s="32">
        <v>52</v>
      </c>
      <c r="F29" s="32">
        <v>20</v>
      </c>
      <c r="G29" s="32">
        <v>25</v>
      </c>
      <c r="H29" s="32">
        <v>11</v>
      </c>
      <c r="I29" s="32">
        <v>0</v>
      </c>
      <c r="J29" s="32">
        <v>0</v>
      </c>
      <c r="K29" s="32">
        <v>0</v>
      </c>
      <c r="L29" s="32">
        <v>0</v>
      </c>
      <c r="M29" s="3">
        <f t="shared" si="4"/>
        <v>0</v>
      </c>
      <c r="N29" s="3">
        <f t="shared" si="5"/>
        <v>205</v>
      </c>
    </row>
    <row r="30" spans="1:14" s="2" customFormat="1" x14ac:dyDescent="0.25">
      <c r="A30" s="2" t="s">
        <v>46</v>
      </c>
      <c r="D30" s="25">
        <f t="shared" ref="D30:N30" si="6">SUM(D23:D29)</f>
        <v>382</v>
      </c>
      <c r="E30" s="25">
        <f t="shared" si="6"/>
        <v>219</v>
      </c>
      <c r="F30" s="25">
        <f t="shared" si="6"/>
        <v>55</v>
      </c>
      <c r="G30" s="25">
        <f t="shared" si="6"/>
        <v>74</v>
      </c>
      <c r="H30" s="25">
        <f t="shared" si="6"/>
        <v>61</v>
      </c>
      <c r="I30" s="25">
        <f t="shared" si="6"/>
        <v>106</v>
      </c>
      <c r="J30" s="25">
        <f t="shared" si="6"/>
        <v>77</v>
      </c>
      <c r="K30" s="25">
        <f t="shared" si="6"/>
        <v>39</v>
      </c>
      <c r="L30" s="25">
        <f t="shared" si="6"/>
        <v>32</v>
      </c>
      <c r="M30" s="25">
        <f t="shared" si="6"/>
        <v>254</v>
      </c>
      <c r="N30" s="25">
        <f t="shared" si="6"/>
        <v>1045</v>
      </c>
    </row>
    <row r="32" spans="1:14" s="2" customFormat="1" x14ac:dyDescent="0.25">
      <c r="A32" s="2" t="s">
        <v>47</v>
      </c>
      <c r="D32" s="25">
        <f t="shared" ref="D32:L32" si="7">D17+D21+D30</f>
        <v>530</v>
      </c>
      <c r="E32" s="25">
        <f t="shared" si="7"/>
        <v>318</v>
      </c>
      <c r="F32" s="25">
        <f t="shared" si="7"/>
        <v>91</v>
      </c>
      <c r="G32" s="25">
        <f t="shared" si="7"/>
        <v>137</v>
      </c>
      <c r="H32" s="25">
        <f t="shared" si="7"/>
        <v>80</v>
      </c>
      <c r="I32" s="25">
        <f t="shared" si="7"/>
        <v>258</v>
      </c>
      <c r="J32" s="25">
        <f t="shared" si="7"/>
        <v>268</v>
      </c>
      <c r="K32" s="25">
        <f t="shared" si="7"/>
        <v>101</v>
      </c>
      <c r="L32" s="25">
        <f t="shared" si="7"/>
        <v>61</v>
      </c>
      <c r="M32" s="25">
        <f>+M17+M21+M30</f>
        <v>688</v>
      </c>
      <c r="N32" s="25">
        <f>+N17+N21+N30</f>
        <v>1844</v>
      </c>
    </row>
    <row r="34" spans="1:14" s="2" customFormat="1" x14ac:dyDescent="0.25">
      <c r="A34" s="2" t="s">
        <v>48</v>
      </c>
      <c r="D34" s="2">
        <f>AVERAGE(D15:D16)</f>
        <v>35.5</v>
      </c>
      <c r="E34" s="2">
        <f t="shared" ref="E34:L34" si="8">AVERAGE(E15:E16)</f>
        <v>20.5</v>
      </c>
      <c r="F34" s="2">
        <f t="shared" si="8"/>
        <v>11.5</v>
      </c>
      <c r="G34" s="2">
        <f t="shared" si="8"/>
        <v>19.5</v>
      </c>
      <c r="H34" s="2">
        <f t="shared" si="8"/>
        <v>8</v>
      </c>
      <c r="I34" s="2">
        <f t="shared" si="8"/>
        <v>38.5</v>
      </c>
      <c r="J34" s="2">
        <f t="shared" si="8"/>
        <v>37</v>
      </c>
      <c r="K34" s="2">
        <f t="shared" si="8"/>
        <v>19</v>
      </c>
      <c r="L34" s="2">
        <f t="shared" si="8"/>
        <v>7</v>
      </c>
      <c r="M34" s="2">
        <f>AVERAGE(M15:M16)</f>
        <v>101.5</v>
      </c>
      <c r="N34" s="2">
        <f>AVERAGE(N15:N16)</f>
        <v>196.5</v>
      </c>
    </row>
    <row r="35" spans="1:14" s="4" customFormat="1" x14ac:dyDescent="0.25">
      <c r="A35" s="4" t="s">
        <v>49</v>
      </c>
      <c r="D35" s="4">
        <f>D17/D32</f>
        <v>0.13396226415094339</v>
      </c>
      <c r="E35" s="4">
        <f t="shared" ref="E35:M35" si="9">E17/E32</f>
        <v>0.12893081761006289</v>
      </c>
      <c r="F35" s="4">
        <f t="shared" si="9"/>
        <v>0.25274725274725274</v>
      </c>
      <c r="G35" s="4">
        <f t="shared" si="9"/>
        <v>0.28467153284671531</v>
      </c>
      <c r="H35" s="4">
        <f t="shared" si="9"/>
        <v>0.2</v>
      </c>
      <c r="I35" s="4">
        <f t="shared" si="9"/>
        <v>0.29844961240310075</v>
      </c>
      <c r="J35" s="4">
        <f t="shared" si="9"/>
        <v>0.27611940298507465</v>
      </c>
      <c r="K35" s="4">
        <f t="shared" si="9"/>
        <v>0.37623762376237624</v>
      </c>
      <c r="L35" s="4">
        <f t="shared" si="9"/>
        <v>0.22950819672131148</v>
      </c>
      <c r="M35" s="4">
        <f t="shared" si="9"/>
        <v>0.29505813953488375</v>
      </c>
      <c r="N35" s="4">
        <f t="shared" ref="N35" si="10">N17/N32</f>
        <v>0.21312364425162689</v>
      </c>
    </row>
    <row r="36" spans="1:14" s="2" customFormat="1" x14ac:dyDescent="0.25">
      <c r="A36" s="2" t="s">
        <v>50</v>
      </c>
      <c r="D36" s="2">
        <f>RANK(D49,D49:D51)</f>
        <v>3</v>
      </c>
      <c r="E36" s="2">
        <f t="shared" ref="E36:M36" si="11">RANK(E49,E49:E51)</f>
        <v>3</v>
      </c>
      <c r="F36" s="2">
        <f t="shared" si="11"/>
        <v>1</v>
      </c>
      <c r="G36" s="2">
        <f t="shared" si="11"/>
        <v>1</v>
      </c>
      <c r="H36" s="2">
        <f t="shared" si="11"/>
        <v>2</v>
      </c>
      <c r="I36" s="2">
        <f t="shared" si="11"/>
        <v>1</v>
      </c>
      <c r="J36" s="2">
        <f t="shared" si="11"/>
        <v>2</v>
      </c>
      <c r="K36" s="2">
        <f t="shared" si="11"/>
        <v>1</v>
      </c>
      <c r="L36" s="2">
        <f t="shared" si="11"/>
        <v>2</v>
      </c>
      <c r="M36" s="2">
        <f t="shared" si="11"/>
        <v>2</v>
      </c>
      <c r="N36" s="2">
        <f t="shared" ref="N36" si="12">RANK(N49,N49:N51)</f>
        <v>2</v>
      </c>
    </row>
    <row r="38" spans="1:14" s="2" customFormat="1" x14ac:dyDescent="0.25">
      <c r="A38" s="2" t="s">
        <v>51</v>
      </c>
      <c r="D38" s="2">
        <f>AVERAGE(D19:D20)</f>
        <v>38.5</v>
      </c>
      <c r="E38" s="2">
        <f t="shared" ref="E38:M38" si="13">AVERAGE(E19:E20)</f>
        <v>29</v>
      </c>
      <c r="F38" s="2">
        <f t="shared" si="13"/>
        <v>6.5</v>
      </c>
      <c r="G38" s="2">
        <f t="shared" si="13"/>
        <v>12</v>
      </c>
      <c r="H38" s="2">
        <f t="shared" si="13"/>
        <v>1.5</v>
      </c>
      <c r="I38" s="2">
        <f t="shared" si="13"/>
        <v>37.5</v>
      </c>
      <c r="J38" s="2">
        <f t="shared" si="13"/>
        <v>58.5</v>
      </c>
      <c r="K38" s="2">
        <f t="shared" si="13"/>
        <v>12</v>
      </c>
      <c r="L38" s="2">
        <f t="shared" si="13"/>
        <v>7.5</v>
      </c>
      <c r="M38" s="2">
        <f t="shared" si="13"/>
        <v>115.5</v>
      </c>
      <c r="N38" s="2">
        <f t="shared" ref="N38" si="14">AVERAGE(N19:N20)</f>
        <v>203</v>
      </c>
    </row>
    <row r="39" spans="1:14" s="4" customFormat="1" x14ac:dyDescent="0.25">
      <c r="A39" s="4" t="s">
        <v>49</v>
      </c>
      <c r="D39" s="4">
        <f>D21/D32</f>
        <v>0.14528301886792452</v>
      </c>
      <c r="E39" s="4">
        <f t="shared" ref="E39:M39" si="15">E21/E32</f>
        <v>0.18238993710691823</v>
      </c>
      <c r="F39" s="4">
        <f t="shared" si="15"/>
        <v>0.14285714285714285</v>
      </c>
      <c r="G39" s="4">
        <f t="shared" si="15"/>
        <v>0.17518248175182483</v>
      </c>
      <c r="H39" s="4">
        <f t="shared" si="15"/>
        <v>3.7499999999999999E-2</v>
      </c>
      <c r="I39" s="4">
        <f t="shared" si="15"/>
        <v>0.29069767441860467</v>
      </c>
      <c r="J39" s="4">
        <f t="shared" si="15"/>
        <v>0.43656716417910446</v>
      </c>
      <c r="K39" s="4">
        <f t="shared" si="15"/>
        <v>0.23762376237623761</v>
      </c>
      <c r="L39" s="4">
        <f t="shared" si="15"/>
        <v>0.24590163934426229</v>
      </c>
      <c r="M39" s="4">
        <f t="shared" si="15"/>
        <v>0.33575581395348836</v>
      </c>
      <c r="N39" s="4">
        <f t="shared" ref="N39" si="16">N21/N32</f>
        <v>0.22017353579175705</v>
      </c>
    </row>
    <row r="40" spans="1:14" s="2" customFormat="1" x14ac:dyDescent="0.25">
      <c r="A40" s="2" t="s">
        <v>50</v>
      </c>
      <c r="D40" s="2">
        <f>RANK(D50,D49:D51)</f>
        <v>2</v>
      </c>
      <c r="E40" s="2">
        <f t="shared" ref="E40:M40" si="17">RANK(E50,E49:E51)</f>
        <v>2</v>
      </c>
      <c r="F40" s="2">
        <f t="shared" si="17"/>
        <v>3</v>
      </c>
      <c r="G40" s="2">
        <f t="shared" si="17"/>
        <v>2</v>
      </c>
      <c r="H40" s="2">
        <f t="shared" si="17"/>
        <v>3</v>
      </c>
      <c r="I40" s="2">
        <f t="shared" si="17"/>
        <v>2</v>
      </c>
      <c r="J40" s="2">
        <f t="shared" si="17"/>
        <v>1</v>
      </c>
      <c r="K40" s="2">
        <f t="shared" si="17"/>
        <v>2</v>
      </c>
      <c r="L40" s="2">
        <f t="shared" si="17"/>
        <v>1</v>
      </c>
      <c r="M40" s="2">
        <f t="shared" si="17"/>
        <v>1</v>
      </c>
      <c r="N40" s="2">
        <f t="shared" ref="N40" si="18">RANK(N50,N49:N51)</f>
        <v>1</v>
      </c>
    </row>
    <row r="42" spans="1:14" s="2" customFormat="1" x14ac:dyDescent="0.25">
      <c r="A42" s="2" t="s">
        <v>52</v>
      </c>
      <c r="D42" s="2">
        <f>AVERAGE(D23:D29)</f>
        <v>54.571428571428569</v>
      </c>
      <c r="E42" s="2">
        <f t="shared" ref="E42:M42" si="19">AVERAGE(E23:E29)</f>
        <v>31.285714285714285</v>
      </c>
      <c r="F42" s="2">
        <f t="shared" si="19"/>
        <v>7.8571428571428568</v>
      </c>
      <c r="G42" s="2">
        <f t="shared" si="19"/>
        <v>10.571428571428571</v>
      </c>
      <c r="H42" s="2">
        <f t="shared" si="19"/>
        <v>8.7142857142857135</v>
      </c>
      <c r="I42" s="2">
        <f t="shared" si="19"/>
        <v>15.142857142857142</v>
      </c>
      <c r="J42" s="2">
        <f t="shared" si="19"/>
        <v>11</v>
      </c>
      <c r="K42" s="2">
        <f t="shared" si="19"/>
        <v>5.5714285714285712</v>
      </c>
      <c r="L42" s="2">
        <f t="shared" si="19"/>
        <v>4.5714285714285712</v>
      </c>
      <c r="M42" s="2">
        <f t="shared" si="19"/>
        <v>36.285714285714285</v>
      </c>
      <c r="N42" s="2">
        <f t="shared" ref="N42" si="20">AVERAGE(N23:N29)</f>
        <v>149.28571428571428</v>
      </c>
    </row>
    <row r="43" spans="1:14" s="4" customFormat="1" x14ac:dyDescent="0.25">
      <c r="A43" s="4" t="s">
        <v>49</v>
      </c>
      <c r="D43" s="4">
        <f>D30/D32</f>
        <v>0.72075471698113203</v>
      </c>
      <c r="E43" s="4">
        <f t="shared" ref="E43:M43" si="21">E30/E32</f>
        <v>0.68867924528301883</v>
      </c>
      <c r="F43" s="4">
        <f t="shared" si="21"/>
        <v>0.60439560439560436</v>
      </c>
      <c r="G43" s="4">
        <f t="shared" si="21"/>
        <v>0.54014598540145986</v>
      </c>
      <c r="H43" s="4">
        <f t="shared" si="21"/>
        <v>0.76249999999999996</v>
      </c>
      <c r="I43" s="4">
        <f t="shared" si="21"/>
        <v>0.41085271317829458</v>
      </c>
      <c r="J43" s="4">
        <f t="shared" si="21"/>
        <v>0.28731343283582089</v>
      </c>
      <c r="K43" s="4">
        <f t="shared" si="21"/>
        <v>0.38613861386138615</v>
      </c>
      <c r="L43" s="4">
        <f t="shared" si="21"/>
        <v>0.52459016393442626</v>
      </c>
      <c r="M43" s="4">
        <f t="shared" si="21"/>
        <v>0.3691860465116279</v>
      </c>
      <c r="N43" s="4">
        <f t="shared" ref="N43" si="22">N30/N32</f>
        <v>0.56670281995661609</v>
      </c>
    </row>
    <row r="44" spans="1:14" s="2" customFormat="1" x14ac:dyDescent="0.25">
      <c r="A44" s="2" t="s">
        <v>50</v>
      </c>
      <c r="D44" s="2">
        <f>RANK(D51,D49:D51)</f>
        <v>1</v>
      </c>
      <c r="E44" s="2">
        <f t="shared" ref="E44:M44" si="23">RANK(E51,E49:E51)</f>
        <v>1</v>
      </c>
      <c r="F44" s="2">
        <f t="shared" si="23"/>
        <v>2</v>
      </c>
      <c r="G44" s="2">
        <f t="shared" si="23"/>
        <v>3</v>
      </c>
      <c r="H44" s="2">
        <f t="shared" si="23"/>
        <v>1</v>
      </c>
      <c r="I44" s="2">
        <f t="shared" si="23"/>
        <v>3</v>
      </c>
      <c r="J44" s="2">
        <f t="shared" si="23"/>
        <v>3</v>
      </c>
      <c r="K44" s="2">
        <f t="shared" si="23"/>
        <v>3</v>
      </c>
      <c r="L44" s="2">
        <f t="shared" si="23"/>
        <v>3</v>
      </c>
      <c r="M44" s="2">
        <f t="shared" si="23"/>
        <v>3</v>
      </c>
      <c r="N44" s="2">
        <f t="shared" ref="N44" si="24">RANK(N51,N49:N51)</f>
        <v>3</v>
      </c>
    </row>
    <row r="46" spans="1:14" s="2" customFormat="1" ht="12" customHeight="1" x14ac:dyDescent="0.25">
      <c r="A46" s="2" t="s">
        <v>53</v>
      </c>
      <c r="D46" s="2">
        <f>(D30+D21+D17)/8</f>
        <v>66.25</v>
      </c>
      <c r="E46" s="2">
        <f>(E30+E21+E17)/8</f>
        <v>39.75</v>
      </c>
      <c r="F46" s="2">
        <f>(F30+F21+F17)/8</f>
        <v>11.375</v>
      </c>
      <c r="G46" s="2">
        <f>(G30+G21+G17)/8</f>
        <v>17.125</v>
      </c>
      <c r="H46" s="2">
        <f>(H30+H21+H17)/5</f>
        <v>16</v>
      </c>
      <c r="I46" s="2">
        <f>(I30+I21+I17)/3</f>
        <v>86</v>
      </c>
      <c r="J46" s="2">
        <f>(J30+J21+J17)/3</f>
        <v>89.333333333333329</v>
      </c>
      <c r="K46" s="2">
        <f>(K30+K21+K17)/3</f>
        <v>33.666666666666664</v>
      </c>
      <c r="L46" s="2">
        <f>(L30+L21+L17)/3</f>
        <v>20.333333333333332</v>
      </c>
      <c r="M46" s="2">
        <f>(M30+M21+M17)/3</f>
        <v>229.33333333333334</v>
      </c>
      <c r="N46" s="2">
        <f>(N30+N21+N17)/11</f>
        <v>167.63636363636363</v>
      </c>
    </row>
    <row r="49" spans="4:14" hidden="1" x14ac:dyDescent="0.25">
      <c r="D49" s="1">
        <f>D34</f>
        <v>35.5</v>
      </c>
      <c r="E49" s="1">
        <f t="shared" ref="E49:N49" si="25">E34</f>
        <v>20.5</v>
      </c>
      <c r="F49" s="1">
        <f t="shared" si="25"/>
        <v>11.5</v>
      </c>
      <c r="G49" s="1">
        <f t="shared" si="25"/>
        <v>19.5</v>
      </c>
      <c r="H49" s="1">
        <f t="shared" si="25"/>
        <v>8</v>
      </c>
      <c r="I49" s="1">
        <f t="shared" si="25"/>
        <v>38.5</v>
      </c>
      <c r="J49" s="1">
        <f t="shared" si="25"/>
        <v>37</v>
      </c>
      <c r="K49" s="1">
        <f t="shared" si="25"/>
        <v>19</v>
      </c>
      <c r="L49" s="1">
        <f t="shared" si="25"/>
        <v>7</v>
      </c>
      <c r="M49" s="1">
        <f t="shared" si="25"/>
        <v>101.5</v>
      </c>
      <c r="N49" s="1">
        <f t="shared" si="25"/>
        <v>196.5</v>
      </c>
    </row>
    <row r="50" spans="4:14" hidden="1" x14ac:dyDescent="0.25">
      <c r="D50" s="1">
        <f>D38</f>
        <v>38.5</v>
      </c>
      <c r="E50" s="1">
        <f t="shared" ref="E50:N50" si="26">E38</f>
        <v>29</v>
      </c>
      <c r="F50" s="1">
        <f t="shared" si="26"/>
        <v>6.5</v>
      </c>
      <c r="G50" s="1">
        <f t="shared" si="26"/>
        <v>12</v>
      </c>
      <c r="H50" s="1">
        <f t="shared" si="26"/>
        <v>1.5</v>
      </c>
      <c r="I50" s="1">
        <f t="shared" si="26"/>
        <v>37.5</v>
      </c>
      <c r="J50" s="1">
        <f t="shared" si="26"/>
        <v>58.5</v>
      </c>
      <c r="K50" s="1">
        <f t="shared" si="26"/>
        <v>12</v>
      </c>
      <c r="L50" s="1">
        <f t="shared" si="26"/>
        <v>7.5</v>
      </c>
      <c r="M50" s="1">
        <f t="shared" si="26"/>
        <v>115.5</v>
      </c>
      <c r="N50" s="1">
        <f t="shared" si="26"/>
        <v>203</v>
      </c>
    </row>
    <row r="51" spans="4:14" hidden="1" x14ac:dyDescent="0.25">
      <c r="D51" s="1">
        <f>D42</f>
        <v>54.571428571428569</v>
      </c>
      <c r="E51" s="1">
        <f t="shared" ref="E51:N51" si="27">E42</f>
        <v>31.285714285714285</v>
      </c>
      <c r="F51" s="1">
        <f t="shared" si="27"/>
        <v>7.8571428571428568</v>
      </c>
      <c r="G51" s="1">
        <f t="shared" si="27"/>
        <v>10.571428571428571</v>
      </c>
      <c r="H51" s="1">
        <f t="shared" si="27"/>
        <v>8.7142857142857135</v>
      </c>
      <c r="I51" s="1">
        <f t="shared" si="27"/>
        <v>15.142857142857142</v>
      </c>
      <c r="J51" s="1">
        <f t="shared" si="27"/>
        <v>11</v>
      </c>
      <c r="K51" s="1">
        <f t="shared" si="27"/>
        <v>5.5714285714285712</v>
      </c>
      <c r="L51" s="1">
        <f t="shared" si="27"/>
        <v>4.5714285714285712</v>
      </c>
      <c r="M51" s="1">
        <f t="shared" si="27"/>
        <v>36.285714285714285</v>
      </c>
      <c r="N51" s="1">
        <f t="shared" si="27"/>
        <v>149.28571428571428</v>
      </c>
    </row>
  </sheetData>
  <sheetProtection sheet="1" objects="1" scenarios="1"/>
  <phoneticPr fontId="1" type="noConversion"/>
  <pageMargins left="0" right="0" top="0.25" bottom="0.25" header="0.5" footer="0.5"/>
  <pageSetup orientation="landscape" r:id="rId1"/>
  <headerFooter alignWithMargins="0">
    <oddHeader xml:space="preserve">&amp;C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52"/>
  <sheetViews>
    <sheetView topLeftCell="A7" workbookViewId="0">
      <selection activeCell="A27" sqref="A27"/>
    </sheetView>
  </sheetViews>
  <sheetFormatPr defaultColWidth="9.109375" defaultRowHeight="13.2" x14ac:dyDescent="0.25"/>
  <cols>
    <col min="1" max="1" width="21.33203125" style="1" customWidth="1"/>
    <col min="2" max="2" width="9.109375" style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75</v>
      </c>
    </row>
    <row r="12" spans="1:14" x14ac:dyDescent="0.25">
      <c r="A12" s="1" t="s">
        <v>28</v>
      </c>
      <c r="D12" s="32">
        <v>35</v>
      </c>
      <c r="E12" s="33">
        <v>7</v>
      </c>
      <c r="F12" s="33">
        <v>0</v>
      </c>
      <c r="G12" s="33">
        <v>3</v>
      </c>
      <c r="H12" s="33">
        <v>4</v>
      </c>
      <c r="I12" s="33">
        <v>0</v>
      </c>
      <c r="J12" s="33">
        <v>0</v>
      </c>
      <c r="K12" s="33">
        <v>0</v>
      </c>
      <c r="L12" s="33">
        <v>0</v>
      </c>
      <c r="M12" s="3">
        <f>+I12+J12+K12+L12</f>
        <v>0</v>
      </c>
      <c r="N12" s="3">
        <f>SUM(D12:L12)</f>
        <v>49</v>
      </c>
    </row>
    <row r="13" spans="1:14" s="2" customFormat="1" x14ac:dyDescent="0.25">
      <c r="A13" s="2" t="s">
        <v>29</v>
      </c>
      <c r="D13" s="25">
        <f t="shared" ref="D13:N13" si="0">D12</f>
        <v>35</v>
      </c>
      <c r="E13" s="25">
        <f t="shared" si="0"/>
        <v>7</v>
      </c>
      <c r="F13" s="25">
        <f t="shared" si="0"/>
        <v>0</v>
      </c>
      <c r="G13" s="25">
        <f t="shared" si="0"/>
        <v>3</v>
      </c>
      <c r="H13" s="25"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49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>
        <v>88</v>
      </c>
      <c r="E15" s="32">
        <v>40</v>
      </c>
      <c r="F15" s="32">
        <v>29</v>
      </c>
      <c r="G15" s="32">
        <v>28</v>
      </c>
      <c r="H15" s="32">
        <v>8</v>
      </c>
      <c r="I15" s="32">
        <v>0</v>
      </c>
      <c r="J15" s="32">
        <v>0</v>
      </c>
      <c r="K15" s="32">
        <v>0</v>
      </c>
      <c r="L15" s="32">
        <v>0</v>
      </c>
      <c r="M15" s="3">
        <f t="shared" ref="M15:M16" si="1">+I15+J15+K15+L15</f>
        <v>0</v>
      </c>
      <c r="N15" s="3">
        <f>SUM(D15:L15)</f>
        <v>193</v>
      </c>
    </row>
    <row r="16" spans="1:14" x14ac:dyDescent="0.25">
      <c r="A16" s="1" t="s">
        <v>31</v>
      </c>
      <c r="B16" s="1" t="s">
        <v>33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115</v>
      </c>
      <c r="J16" s="32">
        <v>84</v>
      </c>
      <c r="K16" s="32">
        <v>31</v>
      </c>
      <c r="L16" s="32">
        <v>16</v>
      </c>
      <c r="M16" s="3">
        <f t="shared" si="1"/>
        <v>246</v>
      </c>
      <c r="N16" s="3">
        <f>SUM(D16:L16)</f>
        <v>246</v>
      </c>
    </row>
    <row r="17" spans="1:14" s="2" customFormat="1" x14ac:dyDescent="0.25">
      <c r="A17" s="2" t="s">
        <v>34</v>
      </c>
      <c r="D17" s="25">
        <f>+D15+D16</f>
        <v>88</v>
      </c>
      <c r="E17" s="25">
        <f t="shared" ref="E17:N17" si="2">+E15+E16</f>
        <v>40</v>
      </c>
      <c r="F17" s="25">
        <f t="shared" si="2"/>
        <v>29</v>
      </c>
      <c r="G17" s="25">
        <f t="shared" si="2"/>
        <v>28</v>
      </c>
      <c r="H17" s="25">
        <f t="shared" si="2"/>
        <v>8</v>
      </c>
      <c r="I17" s="25">
        <f t="shared" si="2"/>
        <v>115</v>
      </c>
      <c r="J17" s="25">
        <f t="shared" si="2"/>
        <v>84</v>
      </c>
      <c r="K17" s="25">
        <f t="shared" si="2"/>
        <v>31</v>
      </c>
      <c r="L17" s="25">
        <f t="shared" si="2"/>
        <v>16</v>
      </c>
      <c r="M17" s="25">
        <f t="shared" si="2"/>
        <v>246</v>
      </c>
      <c r="N17" s="25">
        <f t="shared" si="2"/>
        <v>439</v>
      </c>
    </row>
    <row r="19" spans="1:14" x14ac:dyDescent="0.25">
      <c r="A19" s="1" t="s">
        <v>62</v>
      </c>
      <c r="B19" s="1" t="s">
        <v>36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135</v>
      </c>
      <c r="J19" s="32">
        <v>130</v>
      </c>
      <c r="K19" s="32">
        <v>38</v>
      </c>
      <c r="L19" s="32">
        <v>6</v>
      </c>
      <c r="M19" s="3">
        <f>+I19+J19+K19+L19</f>
        <v>309</v>
      </c>
      <c r="N19" s="3">
        <f>SUM(D19:L19)</f>
        <v>309</v>
      </c>
    </row>
    <row r="20" spans="1:14" x14ac:dyDescent="0.25">
      <c r="A20" s="1" t="s">
        <v>35</v>
      </c>
      <c r="B20" s="1" t="s">
        <v>37</v>
      </c>
      <c r="D20" s="32">
        <v>69</v>
      </c>
      <c r="E20" s="32">
        <v>47</v>
      </c>
      <c r="F20" s="32">
        <v>16</v>
      </c>
      <c r="G20" s="32">
        <v>10</v>
      </c>
      <c r="H20" s="32">
        <v>25</v>
      </c>
      <c r="I20" s="32">
        <v>0</v>
      </c>
      <c r="J20" s="32">
        <v>0</v>
      </c>
      <c r="K20" s="32">
        <v>0</v>
      </c>
      <c r="L20" s="32">
        <v>0</v>
      </c>
      <c r="M20" s="3">
        <f>+I20+J20+K20+L20</f>
        <v>0</v>
      </c>
      <c r="N20" s="3">
        <f>SUM(D20:L20)</f>
        <v>167</v>
      </c>
    </row>
    <row r="21" spans="1:14" s="2" customFormat="1" x14ac:dyDescent="0.25">
      <c r="A21" s="2" t="s">
        <v>38</v>
      </c>
      <c r="D21" s="25">
        <f>+D19+D20</f>
        <v>69</v>
      </c>
      <c r="E21" s="25">
        <f t="shared" ref="E21:N21" si="3">+E19+E20</f>
        <v>47</v>
      </c>
      <c r="F21" s="25">
        <f t="shared" si="3"/>
        <v>16</v>
      </c>
      <c r="G21" s="25">
        <f t="shared" si="3"/>
        <v>10</v>
      </c>
      <c r="H21" s="25">
        <f t="shared" si="3"/>
        <v>25</v>
      </c>
      <c r="I21" s="25">
        <f t="shared" si="3"/>
        <v>135</v>
      </c>
      <c r="J21" s="25">
        <f t="shared" si="3"/>
        <v>130</v>
      </c>
      <c r="K21" s="25">
        <f t="shared" si="3"/>
        <v>38</v>
      </c>
      <c r="L21" s="25">
        <f t="shared" si="3"/>
        <v>6</v>
      </c>
      <c r="M21" s="25">
        <f t="shared" si="3"/>
        <v>309</v>
      </c>
      <c r="N21" s="25">
        <f t="shared" si="3"/>
        <v>476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116</v>
      </c>
      <c r="J23" s="32">
        <v>74</v>
      </c>
      <c r="K23" s="32">
        <v>51</v>
      </c>
      <c r="L23" s="32">
        <v>31</v>
      </c>
      <c r="M23" s="3">
        <f t="shared" ref="M23:M29" si="4">+I23+J23+K23+L23</f>
        <v>272</v>
      </c>
      <c r="N23" s="3">
        <f t="shared" ref="N23:N29" si="5">SUM(D23:L23)</f>
        <v>272</v>
      </c>
    </row>
    <row r="24" spans="1:14" x14ac:dyDescent="0.25">
      <c r="A24" s="1" t="s">
        <v>57</v>
      </c>
      <c r="B24" s="1" t="s">
        <v>61</v>
      </c>
      <c r="D24" s="32">
        <v>87</v>
      </c>
      <c r="E24" s="32">
        <v>60</v>
      </c>
      <c r="F24" s="32">
        <v>28</v>
      </c>
      <c r="G24" s="32">
        <v>19</v>
      </c>
      <c r="H24" s="32">
        <v>14</v>
      </c>
      <c r="I24" s="32">
        <v>0</v>
      </c>
      <c r="J24" s="32">
        <v>0</v>
      </c>
      <c r="K24" s="32">
        <v>0</v>
      </c>
      <c r="L24" s="32">
        <v>0</v>
      </c>
      <c r="M24" s="3">
        <f t="shared" si="4"/>
        <v>0</v>
      </c>
      <c r="N24" s="3">
        <f t="shared" si="5"/>
        <v>208</v>
      </c>
    </row>
    <row r="25" spans="1:14" x14ac:dyDescent="0.25">
      <c r="A25" s="1" t="s">
        <v>65</v>
      </c>
      <c r="B25" s="1" t="s">
        <v>39</v>
      </c>
      <c r="D25" s="32">
        <v>63</v>
      </c>
      <c r="E25" s="32">
        <v>29</v>
      </c>
      <c r="F25" s="32">
        <v>11</v>
      </c>
      <c r="G25" s="32">
        <v>3</v>
      </c>
      <c r="H25" s="32">
        <v>21</v>
      </c>
      <c r="I25" s="32">
        <v>0</v>
      </c>
      <c r="J25" s="32">
        <v>0</v>
      </c>
      <c r="K25" s="32">
        <v>0</v>
      </c>
      <c r="L25" s="32">
        <v>0</v>
      </c>
      <c r="M25" s="3">
        <f t="shared" si="4"/>
        <v>0</v>
      </c>
      <c r="N25" s="3">
        <f t="shared" si="5"/>
        <v>127</v>
      </c>
    </row>
    <row r="26" spans="1:14" x14ac:dyDescent="0.25">
      <c r="A26" s="1" t="s">
        <v>67</v>
      </c>
      <c r="B26" s="1" t="s">
        <v>40</v>
      </c>
      <c r="D26" s="32">
        <v>40</v>
      </c>
      <c r="E26" s="32">
        <v>25</v>
      </c>
      <c r="F26" s="32">
        <v>13</v>
      </c>
      <c r="G26" s="32">
        <v>8</v>
      </c>
      <c r="H26" s="32">
        <v>22</v>
      </c>
      <c r="I26" s="32">
        <v>0</v>
      </c>
      <c r="J26" s="32">
        <v>0</v>
      </c>
      <c r="K26" s="32">
        <v>0</v>
      </c>
      <c r="L26" s="32">
        <v>0</v>
      </c>
      <c r="M26" s="3">
        <f t="shared" si="4"/>
        <v>0</v>
      </c>
      <c r="N26" s="3">
        <f t="shared" si="5"/>
        <v>108</v>
      </c>
    </row>
    <row r="27" spans="1:14" x14ac:dyDescent="0.25">
      <c r="A27" s="1" t="s">
        <v>58</v>
      </c>
      <c r="B27" s="1" t="s">
        <v>41</v>
      </c>
      <c r="D27" s="32">
        <v>93</v>
      </c>
      <c r="E27" s="32">
        <v>51</v>
      </c>
      <c r="F27" s="32">
        <v>19</v>
      </c>
      <c r="G27" s="32">
        <v>16</v>
      </c>
      <c r="H27" s="32">
        <v>17</v>
      </c>
      <c r="I27" s="32">
        <v>0</v>
      </c>
      <c r="J27" s="32">
        <v>0</v>
      </c>
      <c r="K27" s="32">
        <v>0</v>
      </c>
      <c r="L27" s="32">
        <v>0</v>
      </c>
      <c r="M27" s="3">
        <f t="shared" si="4"/>
        <v>0</v>
      </c>
      <c r="N27" s="3">
        <f t="shared" si="5"/>
        <v>196</v>
      </c>
    </row>
    <row r="28" spans="1:14" x14ac:dyDescent="0.25">
      <c r="A28" s="1" t="s">
        <v>45</v>
      </c>
      <c r="B28" s="1" t="s">
        <v>42</v>
      </c>
      <c r="D28" s="32">
        <v>53</v>
      </c>
      <c r="E28" s="32">
        <v>30</v>
      </c>
      <c r="F28" s="32">
        <v>17</v>
      </c>
      <c r="G28" s="32">
        <v>10</v>
      </c>
      <c r="H28" s="32">
        <v>15</v>
      </c>
      <c r="I28" s="32">
        <v>0</v>
      </c>
      <c r="J28" s="32">
        <v>0</v>
      </c>
      <c r="K28" s="32">
        <v>0</v>
      </c>
      <c r="L28" s="32">
        <v>0</v>
      </c>
      <c r="M28" s="3">
        <f t="shared" si="4"/>
        <v>0</v>
      </c>
      <c r="N28" s="3">
        <f t="shared" si="5"/>
        <v>125</v>
      </c>
    </row>
    <row r="29" spans="1:14" x14ac:dyDescent="0.25">
      <c r="A29" s="1" t="s">
        <v>30</v>
      </c>
      <c r="B29" s="1" t="s">
        <v>43</v>
      </c>
      <c r="D29" s="32">
        <v>82</v>
      </c>
      <c r="E29" s="32">
        <v>45</v>
      </c>
      <c r="F29" s="32">
        <v>15</v>
      </c>
      <c r="G29" s="32">
        <v>15</v>
      </c>
      <c r="H29" s="32">
        <v>28</v>
      </c>
      <c r="I29" s="32">
        <v>0</v>
      </c>
      <c r="J29" s="32">
        <v>0</v>
      </c>
      <c r="K29" s="32">
        <v>0</v>
      </c>
      <c r="L29" s="32">
        <v>0</v>
      </c>
      <c r="M29" s="3">
        <f t="shared" si="4"/>
        <v>0</v>
      </c>
      <c r="N29" s="3">
        <f t="shared" si="5"/>
        <v>185</v>
      </c>
    </row>
    <row r="30" spans="1:14" s="2" customFormat="1" x14ac:dyDescent="0.25">
      <c r="A30" s="2" t="s">
        <v>46</v>
      </c>
      <c r="D30" s="25">
        <f>SUM(D23:D29)</f>
        <v>418</v>
      </c>
      <c r="E30" s="25">
        <f>SUM(E23:E29)</f>
        <v>240</v>
      </c>
      <c r="F30" s="25">
        <f t="shared" ref="F30" si="6">SUM(F23:F29)</f>
        <v>103</v>
      </c>
      <c r="G30" s="25">
        <f t="shared" ref="G30:N30" si="7">SUM(G23:G29)</f>
        <v>71</v>
      </c>
      <c r="H30" s="25">
        <f t="shared" si="7"/>
        <v>117</v>
      </c>
      <c r="I30" s="25">
        <f t="shared" si="7"/>
        <v>116</v>
      </c>
      <c r="J30" s="25">
        <f t="shared" si="7"/>
        <v>74</v>
      </c>
      <c r="K30" s="25">
        <f>SUM(K23:K29)</f>
        <v>51</v>
      </c>
      <c r="L30" s="25">
        <f t="shared" si="7"/>
        <v>31</v>
      </c>
      <c r="M30" s="25">
        <f t="shared" si="7"/>
        <v>272</v>
      </c>
      <c r="N30" s="25">
        <f t="shared" si="7"/>
        <v>1221</v>
      </c>
    </row>
    <row r="32" spans="1:14" s="2" customFormat="1" x14ac:dyDescent="0.25">
      <c r="A32" s="2" t="s">
        <v>47</v>
      </c>
      <c r="D32" s="25">
        <f t="shared" ref="D32:L32" si="8">D17+D21+D30</f>
        <v>575</v>
      </c>
      <c r="E32" s="25">
        <f t="shared" si="8"/>
        <v>327</v>
      </c>
      <c r="F32" s="25">
        <f t="shared" si="8"/>
        <v>148</v>
      </c>
      <c r="G32" s="25">
        <f t="shared" si="8"/>
        <v>109</v>
      </c>
      <c r="H32" s="25">
        <f t="shared" si="8"/>
        <v>150</v>
      </c>
      <c r="I32" s="25">
        <f t="shared" si="8"/>
        <v>366</v>
      </c>
      <c r="J32" s="25">
        <f t="shared" si="8"/>
        <v>288</v>
      </c>
      <c r="K32" s="25">
        <f t="shared" si="8"/>
        <v>120</v>
      </c>
      <c r="L32" s="25">
        <f t="shared" si="8"/>
        <v>53</v>
      </c>
      <c r="M32" s="25">
        <f>+M17+M21+M30</f>
        <v>827</v>
      </c>
      <c r="N32" s="25">
        <f>+N17+N21+N30</f>
        <v>2136</v>
      </c>
    </row>
    <row r="34" spans="1:14" s="2" customFormat="1" x14ac:dyDescent="0.25">
      <c r="A34" s="2" t="s">
        <v>48</v>
      </c>
      <c r="D34" s="2">
        <f>AVERAGE(D15:D16)</f>
        <v>44</v>
      </c>
      <c r="E34" s="2">
        <f t="shared" ref="E34:L34" si="9">AVERAGE(E15:E16)</f>
        <v>20</v>
      </c>
      <c r="F34" s="2">
        <f t="shared" si="9"/>
        <v>14.5</v>
      </c>
      <c r="G34" s="2">
        <f t="shared" si="9"/>
        <v>14</v>
      </c>
      <c r="H34" s="2">
        <f t="shared" si="9"/>
        <v>4</v>
      </c>
      <c r="I34" s="2">
        <f t="shared" si="9"/>
        <v>57.5</v>
      </c>
      <c r="J34" s="2">
        <f t="shared" si="9"/>
        <v>42</v>
      </c>
      <c r="K34" s="2">
        <f t="shared" si="9"/>
        <v>15.5</v>
      </c>
      <c r="L34" s="2">
        <f t="shared" si="9"/>
        <v>8</v>
      </c>
      <c r="M34" s="2">
        <f>AVERAGE(M15:M16)</f>
        <v>123</v>
      </c>
      <c r="N34" s="2">
        <f>AVERAGE(N15:N16)</f>
        <v>219.5</v>
      </c>
    </row>
    <row r="35" spans="1:14" s="4" customFormat="1" x14ac:dyDescent="0.25">
      <c r="A35" s="4" t="s">
        <v>49</v>
      </c>
      <c r="D35" s="4">
        <f>D17/D32</f>
        <v>0.15304347826086956</v>
      </c>
      <c r="E35" s="4">
        <f t="shared" ref="E35:M35" si="10">E17/E32</f>
        <v>0.12232415902140673</v>
      </c>
      <c r="F35" s="4">
        <f t="shared" si="10"/>
        <v>0.19594594594594594</v>
      </c>
      <c r="G35" s="4">
        <f t="shared" si="10"/>
        <v>0.25688073394495414</v>
      </c>
      <c r="H35" s="4">
        <f t="shared" si="10"/>
        <v>5.3333333333333337E-2</v>
      </c>
      <c r="I35" s="4">
        <f t="shared" si="10"/>
        <v>0.31420765027322406</v>
      </c>
      <c r="J35" s="4">
        <f t="shared" si="10"/>
        <v>0.29166666666666669</v>
      </c>
      <c r="K35" s="4">
        <f t="shared" si="10"/>
        <v>0.25833333333333336</v>
      </c>
      <c r="L35" s="4">
        <f t="shared" si="10"/>
        <v>0.30188679245283018</v>
      </c>
      <c r="M35" s="4">
        <f t="shared" si="10"/>
        <v>0.29746070133010882</v>
      </c>
      <c r="N35" s="4">
        <f t="shared" ref="N35" si="11">N17/N32</f>
        <v>0.20552434456928839</v>
      </c>
    </row>
    <row r="36" spans="1:14" s="2" customFormat="1" x14ac:dyDescent="0.25">
      <c r="A36" s="2" t="s">
        <v>50</v>
      </c>
      <c r="D36" s="2">
        <f>RANK(D49,D49:D51)</f>
        <v>2</v>
      </c>
      <c r="E36" s="2">
        <f t="shared" ref="E36:M36" si="12">RANK(E49,E49:E51)</f>
        <v>3</v>
      </c>
      <c r="F36" s="2">
        <f t="shared" si="12"/>
        <v>2</v>
      </c>
      <c r="G36" s="2">
        <f t="shared" si="12"/>
        <v>1</v>
      </c>
      <c r="H36" s="2">
        <f t="shared" si="12"/>
        <v>3</v>
      </c>
      <c r="I36" s="2">
        <f t="shared" si="12"/>
        <v>2</v>
      </c>
      <c r="J36" s="2">
        <f t="shared" si="12"/>
        <v>2</v>
      </c>
      <c r="K36" s="2">
        <f t="shared" si="12"/>
        <v>2</v>
      </c>
      <c r="L36" s="2">
        <f t="shared" si="12"/>
        <v>1</v>
      </c>
      <c r="M36" s="2">
        <f t="shared" si="12"/>
        <v>2</v>
      </c>
      <c r="N36" s="2">
        <f t="shared" ref="N36" si="13">RANK(N49,N49:N51)</f>
        <v>2</v>
      </c>
    </row>
    <row r="38" spans="1:14" s="2" customFormat="1" x14ac:dyDescent="0.25">
      <c r="A38" s="2" t="s">
        <v>51</v>
      </c>
      <c r="D38" s="2">
        <f>AVERAGE(D19:D20)</f>
        <v>34.5</v>
      </c>
      <c r="E38" s="2">
        <f t="shared" ref="E38:M38" si="14">AVERAGE(E19:E20)</f>
        <v>23.5</v>
      </c>
      <c r="F38" s="2">
        <f t="shared" si="14"/>
        <v>8</v>
      </c>
      <c r="G38" s="2">
        <f t="shared" si="14"/>
        <v>5</v>
      </c>
      <c r="H38" s="2">
        <f t="shared" si="14"/>
        <v>12.5</v>
      </c>
      <c r="I38" s="2">
        <f t="shared" si="14"/>
        <v>67.5</v>
      </c>
      <c r="J38" s="2">
        <f t="shared" si="14"/>
        <v>65</v>
      </c>
      <c r="K38" s="2">
        <f t="shared" si="14"/>
        <v>19</v>
      </c>
      <c r="L38" s="2">
        <f t="shared" si="14"/>
        <v>3</v>
      </c>
      <c r="M38" s="2">
        <f t="shared" si="14"/>
        <v>154.5</v>
      </c>
      <c r="N38" s="2">
        <f t="shared" ref="N38" si="15">AVERAGE(N19:N20)</f>
        <v>238</v>
      </c>
    </row>
    <row r="39" spans="1:14" s="4" customFormat="1" x14ac:dyDescent="0.25">
      <c r="A39" s="4" t="s">
        <v>49</v>
      </c>
      <c r="D39" s="4">
        <f>D21/D32</f>
        <v>0.12</v>
      </c>
      <c r="E39" s="4">
        <f t="shared" ref="E39:M39" si="16">E21/E32</f>
        <v>0.14373088685015289</v>
      </c>
      <c r="F39" s="4">
        <f t="shared" si="16"/>
        <v>0.10810810810810811</v>
      </c>
      <c r="G39" s="4">
        <f t="shared" si="16"/>
        <v>9.1743119266055051E-2</v>
      </c>
      <c r="H39" s="4">
        <f t="shared" si="16"/>
        <v>0.16666666666666666</v>
      </c>
      <c r="I39" s="4">
        <f t="shared" si="16"/>
        <v>0.36885245901639346</v>
      </c>
      <c r="J39" s="4">
        <f t="shared" si="16"/>
        <v>0.4513888888888889</v>
      </c>
      <c r="K39" s="4">
        <f t="shared" si="16"/>
        <v>0.31666666666666665</v>
      </c>
      <c r="L39" s="4">
        <f t="shared" si="16"/>
        <v>0.11320754716981132</v>
      </c>
      <c r="M39" s="4">
        <f t="shared" si="16"/>
        <v>0.37363966142684402</v>
      </c>
      <c r="N39" s="4">
        <f t="shared" ref="N39" si="17">N21/N32</f>
        <v>0.22284644194756553</v>
      </c>
    </row>
    <row r="40" spans="1:14" s="2" customFormat="1" x14ac:dyDescent="0.25">
      <c r="A40" s="2" t="s">
        <v>50</v>
      </c>
      <c r="D40" s="2">
        <f>RANK(D50,D49:D51)</f>
        <v>3</v>
      </c>
      <c r="E40" s="2">
        <f t="shared" ref="E40:M40" si="18">RANK(E50,E49:E51)</f>
        <v>2</v>
      </c>
      <c r="F40" s="2">
        <f t="shared" si="18"/>
        <v>3</v>
      </c>
      <c r="G40" s="2">
        <f t="shared" si="18"/>
        <v>3</v>
      </c>
      <c r="H40" s="2">
        <f t="shared" si="18"/>
        <v>2</v>
      </c>
      <c r="I40" s="2">
        <f t="shared" si="18"/>
        <v>1</v>
      </c>
      <c r="J40" s="2">
        <f t="shared" si="18"/>
        <v>1</v>
      </c>
      <c r="K40" s="2">
        <f t="shared" si="18"/>
        <v>1</v>
      </c>
      <c r="L40" s="2">
        <f t="shared" si="18"/>
        <v>3</v>
      </c>
      <c r="M40" s="2">
        <f t="shared" si="18"/>
        <v>1</v>
      </c>
      <c r="N40" s="2">
        <f t="shared" ref="N40" si="19">RANK(N50,N49:N51)</f>
        <v>1</v>
      </c>
    </row>
    <row r="42" spans="1:14" s="2" customFormat="1" x14ac:dyDescent="0.25">
      <c r="A42" s="2" t="s">
        <v>52</v>
      </c>
      <c r="D42" s="2">
        <f>AVERAGE(D23:D29)</f>
        <v>59.714285714285715</v>
      </c>
      <c r="E42" s="2">
        <f t="shared" ref="E42:M42" si="20">AVERAGE(E23:E29)</f>
        <v>34.285714285714285</v>
      </c>
      <c r="F42" s="2">
        <f t="shared" si="20"/>
        <v>14.714285714285714</v>
      </c>
      <c r="G42" s="2">
        <f t="shared" si="20"/>
        <v>10.142857142857142</v>
      </c>
      <c r="H42" s="2">
        <f t="shared" si="20"/>
        <v>16.714285714285715</v>
      </c>
      <c r="I42" s="2">
        <f t="shared" si="20"/>
        <v>16.571428571428573</v>
      </c>
      <c r="J42" s="2">
        <f t="shared" si="20"/>
        <v>10.571428571428571</v>
      </c>
      <c r="K42" s="2">
        <f t="shared" si="20"/>
        <v>7.2857142857142856</v>
      </c>
      <c r="L42" s="2">
        <f t="shared" si="20"/>
        <v>4.4285714285714288</v>
      </c>
      <c r="M42" s="2">
        <f t="shared" si="20"/>
        <v>38.857142857142854</v>
      </c>
      <c r="N42" s="2">
        <f t="shared" ref="N42" si="21">AVERAGE(N23:N29)</f>
        <v>174.42857142857142</v>
      </c>
    </row>
    <row r="43" spans="1:14" s="4" customFormat="1" x14ac:dyDescent="0.25">
      <c r="A43" s="4" t="s">
        <v>49</v>
      </c>
      <c r="D43" s="4">
        <f>D30/D32</f>
        <v>0.72695652173913039</v>
      </c>
      <c r="E43" s="4">
        <f t="shared" ref="E43:M43" si="22">E30/E32</f>
        <v>0.73394495412844041</v>
      </c>
      <c r="F43" s="4">
        <f t="shared" si="22"/>
        <v>0.69594594594594594</v>
      </c>
      <c r="G43" s="4">
        <f t="shared" si="22"/>
        <v>0.65137614678899081</v>
      </c>
      <c r="H43" s="4">
        <f t="shared" si="22"/>
        <v>0.78</v>
      </c>
      <c r="I43" s="4">
        <f t="shared" si="22"/>
        <v>0.31693989071038253</v>
      </c>
      <c r="J43" s="4">
        <f t="shared" si="22"/>
        <v>0.25694444444444442</v>
      </c>
      <c r="K43" s="4">
        <f t="shared" si="22"/>
        <v>0.42499999999999999</v>
      </c>
      <c r="L43" s="4">
        <f t="shared" si="22"/>
        <v>0.58490566037735847</v>
      </c>
      <c r="M43" s="4">
        <f t="shared" si="22"/>
        <v>0.32889963724304716</v>
      </c>
      <c r="N43" s="4">
        <f t="shared" ref="N43" si="23">N30/N32</f>
        <v>0.5716292134831461</v>
      </c>
    </row>
    <row r="44" spans="1:14" s="2" customFormat="1" x14ac:dyDescent="0.25">
      <c r="A44" s="2" t="s">
        <v>50</v>
      </c>
      <c r="D44" s="2">
        <f>RANK(D51,D49:D51)</f>
        <v>1</v>
      </c>
      <c r="E44" s="2">
        <f t="shared" ref="E44:M44" si="24">RANK(E51,E49:E51)</f>
        <v>1</v>
      </c>
      <c r="F44" s="2">
        <f t="shared" si="24"/>
        <v>1</v>
      </c>
      <c r="G44" s="2">
        <f t="shared" si="24"/>
        <v>2</v>
      </c>
      <c r="H44" s="2">
        <f t="shared" si="24"/>
        <v>1</v>
      </c>
      <c r="I44" s="2">
        <f t="shared" si="24"/>
        <v>3</v>
      </c>
      <c r="J44" s="2">
        <f t="shared" si="24"/>
        <v>3</v>
      </c>
      <c r="K44" s="2">
        <f t="shared" si="24"/>
        <v>3</v>
      </c>
      <c r="L44" s="2">
        <f t="shared" si="24"/>
        <v>2</v>
      </c>
      <c r="M44" s="2">
        <f t="shared" si="24"/>
        <v>3</v>
      </c>
      <c r="N44" s="2">
        <f t="shared" ref="N44" si="25">RANK(N51,N49:N51)</f>
        <v>3</v>
      </c>
    </row>
    <row r="46" spans="1:14" s="2" customFormat="1" ht="12" customHeight="1" x14ac:dyDescent="0.25">
      <c r="A46" s="2" t="s">
        <v>53</v>
      </c>
      <c r="D46" s="2">
        <f>(D30+D21+D17)/8</f>
        <v>71.875</v>
      </c>
      <c r="E46" s="2">
        <f>(E30+E21+E17)/8</f>
        <v>40.875</v>
      </c>
      <c r="F46" s="2">
        <f>(F30+F21+F17)/8</f>
        <v>18.5</v>
      </c>
      <c r="G46" s="2">
        <f>(G30+G21+G17)/8</f>
        <v>13.625</v>
      </c>
      <c r="H46" s="2">
        <f>(H30+H21+H17)/8</f>
        <v>18.75</v>
      </c>
      <c r="I46" s="2">
        <f>(I30+I21+I17)/3</f>
        <v>122</v>
      </c>
      <c r="J46" s="2">
        <f>(J30+J21+J17)/3</f>
        <v>96</v>
      </c>
      <c r="K46" s="2">
        <f>(K30+K21+K17)/3</f>
        <v>40</v>
      </c>
      <c r="L46" s="2">
        <f>(L30+L21+L17)/3</f>
        <v>17.666666666666668</v>
      </c>
      <c r="M46" s="2">
        <f>(M30+M21+M17)/3</f>
        <v>275.66666666666669</v>
      </c>
      <c r="N46" s="2">
        <f>(N30+N21+N17)/11</f>
        <v>194.18181818181819</v>
      </c>
    </row>
    <row r="49" spans="4:14" hidden="1" x14ac:dyDescent="0.25">
      <c r="D49" s="1">
        <f>D34</f>
        <v>44</v>
      </c>
      <c r="E49" s="1">
        <f t="shared" ref="E49:N49" si="26">E34</f>
        <v>20</v>
      </c>
      <c r="F49" s="1">
        <f t="shared" si="26"/>
        <v>14.5</v>
      </c>
      <c r="G49" s="1">
        <f t="shared" si="26"/>
        <v>14</v>
      </c>
      <c r="H49" s="1">
        <f t="shared" si="26"/>
        <v>4</v>
      </c>
      <c r="I49" s="1">
        <f t="shared" si="26"/>
        <v>57.5</v>
      </c>
      <c r="J49" s="1">
        <f t="shared" si="26"/>
        <v>42</v>
      </c>
      <c r="K49" s="1">
        <f t="shared" si="26"/>
        <v>15.5</v>
      </c>
      <c r="L49" s="1">
        <f t="shared" si="26"/>
        <v>8</v>
      </c>
      <c r="M49" s="1">
        <f t="shared" si="26"/>
        <v>123</v>
      </c>
      <c r="N49" s="1">
        <f t="shared" si="26"/>
        <v>219.5</v>
      </c>
    </row>
    <row r="50" spans="4:14" hidden="1" x14ac:dyDescent="0.25">
      <c r="D50" s="1">
        <f>D38</f>
        <v>34.5</v>
      </c>
      <c r="E50" s="1">
        <f t="shared" ref="E50:N50" si="27">E38</f>
        <v>23.5</v>
      </c>
      <c r="F50" s="1">
        <f t="shared" si="27"/>
        <v>8</v>
      </c>
      <c r="G50" s="1">
        <f t="shared" si="27"/>
        <v>5</v>
      </c>
      <c r="H50" s="1">
        <f t="shared" si="27"/>
        <v>12.5</v>
      </c>
      <c r="I50" s="1">
        <f t="shared" si="27"/>
        <v>67.5</v>
      </c>
      <c r="J50" s="1">
        <f t="shared" si="27"/>
        <v>65</v>
      </c>
      <c r="K50" s="1">
        <f t="shared" si="27"/>
        <v>19</v>
      </c>
      <c r="L50" s="1">
        <f t="shared" si="27"/>
        <v>3</v>
      </c>
      <c r="M50" s="1">
        <f t="shared" si="27"/>
        <v>154.5</v>
      </c>
      <c r="N50" s="1">
        <f t="shared" si="27"/>
        <v>238</v>
      </c>
    </row>
    <row r="51" spans="4:14" hidden="1" x14ac:dyDescent="0.25">
      <c r="D51" s="1">
        <f>D42</f>
        <v>59.714285714285715</v>
      </c>
      <c r="E51" s="1">
        <f t="shared" ref="E51:N51" si="28">E42</f>
        <v>34.285714285714285</v>
      </c>
      <c r="F51" s="1">
        <f t="shared" si="28"/>
        <v>14.714285714285714</v>
      </c>
      <c r="G51" s="1">
        <f t="shared" si="28"/>
        <v>10.142857142857142</v>
      </c>
      <c r="H51" s="1">
        <f t="shared" si="28"/>
        <v>16.714285714285715</v>
      </c>
      <c r="I51" s="1">
        <f t="shared" si="28"/>
        <v>16.571428571428573</v>
      </c>
      <c r="J51" s="1">
        <f t="shared" si="28"/>
        <v>10.571428571428571</v>
      </c>
      <c r="K51" s="1">
        <f t="shared" si="28"/>
        <v>7.2857142857142856</v>
      </c>
      <c r="L51" s="1">
        <f t="shared" si="28"/>
        <v>4.4285714285714288</v>
      </c>
      <c r="M51" s="1">
        <f t="shared" si="28"/>
        <v>38.857142857142854</v>
      </c>
      <c r="N51" s="1">
        <f t="shared" si="28"/>
        <v>174.42857142857142</v>
      </c>
    </row>
    <row r="52" spans="4:14" hidden="1" x14ac:dyDescent="0.25"/>
  </sheetData>
  <phoneticPr fontId="1" type="noConversion"/>
  <pageMargins left="0" right="0" top="0.25" bottom="0" header="0.5" footer="0.5"/>
  <pageSetup orientation="landscape" r:id="rId1"/>
  <headerFooter alignWithMargins="0">
    <oddHeader xml:space="preserve">&amp;C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51"/>
  <sheetViews>
    <sheetView workbookViewId="0">
      <selection activeCell="L30" sqref="L30"/>
    </sheetView>
  </sheetViews>
  <sheetFormatPr defaultColWidth="9.109375" defaultRowHeight="13.2" x14ac:dyDescent="0.25"/>
  <cols>
    <col min="1" max="1" width="21.33203125" style="1" customWidth="1"/>
    <col min="2" max="2" width="9.109375" style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0" spans="1:14" ht="4.05" customHeight="1" x14ac:dyDescent="0.25"/>
    <row r="11" spans="1:14" x14ac:dyDescent="0.25">
      <c r="A11" s="9" t="s">
        <v>76</v>
      </c>
    </row>
    <row r="12" spans="1:14" x14ac:dyDescent="0.25">
      <c r="A12" s="1" t="s">
        <v>28</v>
      </c>
      <c r="D12" s="32">
        <v>30</v>
      </c>
      <c r="E12" s="33">
        <v>14</v>
      </c>
      <c r="F12" s="33">
        <v>1</v>
      </c>
      <c r="G12" s="33">
        <v>6</v>
      </c>
      <c r="H12" s="33">
        <v>0</v>
      </c>
      <c r="I12" s="33">
        <v>2</v>
      </c>
      <c r="J12" s="33">
        <v>0</v>
      </c>
      <c r="K12" s="33">
        <v>0</v>
      </c>
      <c r="L12" s="33">
        <v>0</v>
      </c>
      <c r="M12" s="3">
        <f>+I12+J12+K12+L12</f>
        <v>2</v>
      </c>
      <c r="N12" s="3">
        <f>SUM(D12:L12)</f>
        <v>53</v>
      </c>
    </row>
    <row r="13" spans="1:14" s="2" customFormat="1" x14ac:dyDescent="0.25">
      <c r="A13" s="2" t="s">
        <v>29</v>
      </c>
      <c r="D13" s="25">
        <f t="shared" ref="D13:N13" si="0">D12</f>
        <v>30</v>
      </c>
      <c r="E13" s="25">
        <f t="shared" si="0"/>
        <v>14</v>
      </c>
      <c r="F13" s="25">
        <f t="shared" si="0"/>
        <v>1</v>
      </c>
      <c r="G13" s="25">
        <f t="shared" si="0"/>
        <v>6</v>
      </c>
      <c r="H13" s="25">
        <f t="shared" si="0"/>
        <v>0</v>
      </c>
      <c r="I13" s="25">
        <f t="shared" si="0"/>
        <v>2</v>
      </c>
      <c r="J13" s="25">
        <v>0</v>
      </c>
      <c r="K13" s="25">
        <f t="shared" si="0"/>
        <v>0</v>
      </c>
      <c r="L13" s="25">
        <f t="shared" si="0"/>
        <v>0</v>
      </c>
      <c r="M13" s="25">
        <f t="shared" si="0"/>
        <v>2</v>
      </c>
      <c r="N13" s="25">
        <f t="shared" si="0"/>
        <v>53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>
        <v>100</v>
      </c>
      <c r="E15" s="32">
        <v>44</v>
      </c>
      <c r="F15" s="32">
        <v>17</v>
      </c>
      <c r="G15" s="32">
        <v>13</v>
      </c>
      <c r="H15" s="32">
        <v>14</v>
      </c>
      <c r="I15" s="32">
        <v>0</v>
      </c>
      <c r="J15" s="32">
        <v>0</v>
      </c>
      <c r="K15" s="32">
        <v>0</v>
      </c>
      <c r="L15" s="32">
        <v>1</v>
      </c>
      <c r="M15" s="3">
        <f t="shared" ref="M15:M16" si="1">+I15+J15+K15+L15</f>
        <v>1</v>
      </c>
      <c r="N15" s="3">
        <f>SUM(D15:L15)</f>
        <v>189</v>
      </c>
    </row>
    <row r="16" spans="1:14" x14ac:dyDescent="0.25">
      <c r="A16" s="1" t="s">
        <v>31</v>
      </c>
      <c r="B16" s="1" t="s">
        <v>33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75</v>
      </c>
      <c r="J16" s="32">
        <v>81</v>
      </c>
      <c r="K16" s="32">
        <v>26</v>
      </c>
      <c r="L16" s="32">
        <v>21</v>
      </c>
      <c r="M16" s="3">
        <f t="shared" si="1"/>
        <v>203</v>
      </c>
      <c r="N16" s="3">
        <f>SUM(D16:L16)</f>
        <v>203</v>
      </c>
    </row>
    <row r="17" spans="1:14" s="2" customFormat="1" x14ac:dyDescent="0.25">
      <c r="A17" s="2" t="s">
        <v>34</v>
      </c>
      <c r="D17" s="25">
        <f>+D15+D16</f>
        <v>100</v>
      </c>
      <c r="E17" s="25">
        <f t="shared" ref="E17:N17" si="2">+E15+E16</f>
        <v>44</v>
      </c>
      <c r="F17" s="25">
        <f t="shared" si="2"/>
        <v>17</v>
      </c>
      <c r="G17" s="25">
        <f t="shared" si="2"/>
        <v>13</v>
      </c>
      <c r="H17" s="25">
        <f t="shared" si="2"/>
        <v>14</v>
      </c>
      <c r="I17" s="25">
        <f t="shared" si="2"/>
        <v>75</v>
      </c>
      <c r="J17" s="25">
        <f t="shared" si="2"/>
        <v>81</v>
      </c>
      <c r="K17" s="25">
        <f t="shared" si="2"/>
        <v>26</v>
      </c>
      <c r="L17" s="25">
        <f t="shared" si="2"/>
        <v>22</v>
      </c>
      <c r="M17" s="25">
        <f t="shared" si="2"/>
        <v>204</v>
      </c>
      <c r="N17" s="25">
        <f t="shared" si="2"/>
        <v>392</v>
      </c>
    </row>
    <row r="19" spans="1:14" x14ac:dyDescent="0.25">
      <c r="A19" s="3" t="s">
        <v>83</v>
      </c>
      <c r="B19" s="1" t="s">
        <v>36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104</v>
      </c>
      <c r="J19" s="32">
        <v>103</v>
      </c>
      <c r="K19" s="32">
        <v>39</v>
      </c>
      <c r="L19" s="32">
        <v>16</v>
      </c>
      <c r="M19" s="3">
        <f>+I19+J19+K19+L19</f>
        <v>262</v>
      </c>
      <c r="N19" s="3">
        <f>SUM(D19:L19)</f>
        <v>262</v>
      </c>
    </row>
    <row r="20" spans="1:14" x14ac:dyDescent="0.25">
      <c r="A20" s="1" t="s">
        <v>35</v>
      </c>
      <c r="B20" s="1" t="s">
        <v>37</v>
      </c>
      <c r="D20" s="32">
        <v>84</v>
      </c>
      <c r="E20" s="32">
        <v>71</v>
      </c>
      <c r="F20" s="32">
        <v>23</v>
      </c>
      <c r="G20" s="32">
        <v>19</v>
      </c>
      <c r="H20" s="32">
        <v>17</v>
      </c>
      <c r="I20" s="32">
        <v>0</v>
      </c>
      <c r="J20" s="32">
        <v>0</v>
      </c>
      <c r="K20" s="32">
        <v>0</v>
      </c>
      <c r="L20" s="32">
        <v>0</v>
      </c>
      <c r="M20" s="3">
        <f>+I20+J20+K20+L20</f>
        <v>0</v>
      </c>
      <c r="N20" s="3">
        <f>SUM(D20:L20)</f>
        <v>214</v>
      </c>
    </row>
    <row r="21" spans="1:14" s="2" customFormat="1" x14ac:dyDescent="0.25">
      <c r="A21" s="2" t="s">
        <v>38</v>
      </c>
      <c r="D21" s="25">
        <f t="shared" ref="D21:N21" si="3">+D19+D20</f>
        <v>84</v>
      </c>
      <c r="E21" s="25">
        <f t="shared" si="3"/>
        <v>71</v>
      </c>
      <c r="F21" s="25">
        <f t="shared" si="3"/>
        <v>23</v>
      </c>
      <c r="G21" s="25">
        <f t="shared" si="3"/>
        <v>19</v>
      </c>
      <c r="H21" s="25">
        <f t="shared" si="3"/>
        <v>17</v>
      </c>
      <c r="I21" s="25">
        <f t="shared" si="3"/>
        <v>104</v>
      </c>
      <c r="J21" s="25">
        <f t="shared" si="3"/>
        <v>103</v>
      </c>
      <c r="K21" s="25">
        <f t="shared" si="3"/>
        <v>39</v>
      </c>
      <c r="L21" s="25">
        <f t="shared" si="3"/>
        <v>16</v>
      </c>
      <c r="M21" s="25">
        <f t="shared" si="3"/>
        <v>262</v>
      </c>
      <c r="N21" s="25">
        <f t="shared" si="3"/>
        <v>476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118</v>
      </c>
      <c r="J23" s="32">
        <v>71</v>
      </c>
      <c r="K23" s="32">
        <v>55</v>
      </c>
      <c r="L23" s="32">
        <v>33</v>
      </c>
      <c r="M23" s="3">
        <f t="shared" ref="M23:M29" si="4">+I23+J23+K23+L23</f>
        <v>277</v>
      </c>
      <c r="N23" s="3">
        <f t="shared" ref="N23:N29" si="5">SUM(D23:L23)</f>
        <v>277</v>
      </c>
    </row>
    <row r="24" spans="1:14" x14ac:dyDescent="0.25">
      <c r="A24" s="1" t="s">
        <v>57</v>
      </c>
      <c r="B24" s="1" t="s">
        <v>61</v>
      </c>
      <c r="D24" s="32">
        <v>51</v>
      </c>
      <c r="E24" s="32">
        <v>37</v>
      </c>
      <c r="F24" s="32">
        <v>13</v>
      </c>
      <c r="G24" s="32">
        <v>13</v>
      </c>
      <c r="H24" s="32">
        <v>22</v>
      </c>
      <c r="I24" s="32">
        <v>0</v>
      </c>
      <c r="J24" s="32">
        <v>0</v>
      </c>
      <c r="K24" s="32">
        <v>0</v>
      </c>
      <c r="L24" s="32">
        <v>0</v>
      </c>
      <c r="M24" s="3">
        <f t="shared" si="4"/>
        <v>0</v>
      </c>
      <c r="N24" s="3">
        <f t="shared" si="5"/>
        <v>136</v>
      </c>
    </row>
    <row r="25" spans="1:14" x14ac:dyDescent="0.25">
      <c r="A25" s="1" t="s">
        <v>65</v>
      </c>
      <c r="B25" s="1" t="s">
        <v>39</v>
      </c>
      <c r="D25" s="32">
        <v>68</v>
      </c>
      <c r="E25" s="32">
        <v>52</v>
      </c>
      <c r="F25" s="32">
        <v>13</v>
      </c>
      <c r="G25" s="32">
        <v>22</v>
      </c>
      <c r="H25" s="32">
        <v>14</v>
      </c>
      <c r="I25" s="32">
        <v>0</v>
      </c>
      <c r="J25" s="32">
        <v>0</v>
      </c>
      <c r="K25" s="32">
        <v>0</v>
      </c>
      <c r="L25" s="32">
        <v>0</v>
      </c>
      <c r="M25" s="3">
        <f t="shared" si="4"/>
        <v>0</v>
      </c>
      <c r="N25" s="3">
        <f t="shared" si="5"/>
        <v>169</v>
      </c>
    </row>
    <row r="26" spans="1:14" x14ac:dyDescent="0.25">
      <c r="A26" s="1" t="s">
        <v>67</v>
      </c>
      <c r="B26" s="1" t="s">
        <v>40</v>
      </c>
      <c r="D26" s="32">
        <v>51</v>
      </c>
      <c r="E26" s="32">
        <v>51</v>
      </c>
      <c r="F26" s="32">
        <v>20</v>
      </c>
      <c r="G26" s="32">
        <v>16</v>
      </c>
      <c r="H26" s="32">
        <v>10</v>
      </c>
      <c r="I26" s="32">
        <v>0</v>
      </c>
      <c r="J26" s="32">
        <v>0</v>
      </c>
      <c r="K26" s="32">
        <v>0</v>
      </c>
      <c r="L26" s="32">
        <v>0</v>
      </c>
      <c r="M26" s="3">
        <f t="shared" si="4"/>
        <v>0</v>
      </c>
      <c r="N26" s="3">
        <f t="shared" si="5"/>
        <v>148</v>
      </c>
    </row>
    <row r="27" spans="1:14" x14ac:dyDescent="0.25">
      <c r="A27" s="3" t="s">
        <v>58</v>
      </c>
      <c r="B27" s="1" t="s">
        <v>41</v>
      </c>
      <c r="D27" s="32">
        <v>45</v>
      </c>
      <c r="E27" s="32">
        <v>64</v>
      </c>
      <c r="F27" s="32">
        <v>22</v>
      </c>
      <c r="G27" s="32">
        <v>20</v>
      </c>
      <c r="H27" s="32">
        <v>14</v>
      </c>
      <c r="I27" s="32">
        <v>0</v>
      </c>
      <c r="J27" s="32">
        <v>0</v>
      </c>
      <c r="K27" s="32">
        <v>0</v>
      </c>
      <c r="L27" s="32">
        <v>0</v>
      </c>
      <c r="M27" s="3">
        <f t="shared" si="4"/>
        <v>0</v>
      </c>
      <c r="N27" s="3">
        <f t="shared" si="5"/>
        <v>165</v>
      </c>
    </row>
    <row r="28" spans="1:14" x14ac:dyDescent="0.25">
      <c r="A28" s="1" t="s">
        <v>45</v>
      </c>
      <c r="B28" s="1" t="s">
        <v>42</v>
      </c>
      <c r="D28" s="32">
        <v>90</v>
      </c>
      <c r="E28" s="32">
        <v>35</v>
      </c>
      <c r="F28" s="32">
        <v>20</v>
      </c>
      <c r="G28" s="32">
        <v>17</v>
      </c>
      <c r="H28" s="32">
        <v>12</v>
      </c>
      <c r="I28" s="32">
        <v>0</v>
      </c>
      <c r="J28" s="32">
        <v>0</v>
      </c>
      <c r="K28" s="32">
        <v>0</v>
      </c>
      <c r="L28" s="32">
        <v>0</v>
      </c>
      <c r="M28" s="3">
        <f t="shared" si="4"/>
        <v>0</v>
      </c>
      <c r="N28" s="3">
        <f t="shared" si="5"/>
        <v>174</v>
      </c>
    </row>
    <row r="29" spans="1:14" x14ac:dyDescent="0.25">
      <c r="A29" s="1" t="s">
        <v>30</v>
      </c>
      <c r="B29" s="1" t="s">
        <v>43</v>
      </c>
      <c r="D29" s="32">
        <v>97</v>
      </c>
      <c r="E29" s="32">
        <v>36</v>
      </c>
      <c r="F29" s="32">
        <v>14</v>
      </c>
      <c r="G29" s="32">
        <v>15</v>
      </c>
      <c r="H29" s="32">
        <v>14</v>
      </c>
      <c r="I29" s="32">
        <v>0</v>
      </c>
      <c r="J29" s="32">
        <v>0</v>
      </c>
      <c r="K29" s="32">
        <v>0</v>
      </c>
      <c r="L29" s="32">
        <v>0</v>
      </c>
      <c r="M29" s="3">
        <f t="shared" si="4"/>
        <v>0</v>
      </c>
      <c r="N29" s="3">
        <f t="shared" si="5"/>
        <v>176</v>
      </c>
    </row>
    <row r="30" spans="1:14" s="2" customFormat="1" x14ac:dyDescent="0.25">
      <c r="A30" s="2" t="s">
        <v>46</v>
      </c>
      <c r="D30" s="25">
        <f>SUM(D23:D29)</f>
        <v>402</v>
      </c>
      <c r="E30" s="25">
        <f t="shared" ref="E30:L30" si="6">SUM(E23:E29)</f>
        <v>275</v>
      </c>
      <c r="F30" s="25">
        <f t="shared" si="6"/>
        <v>102</v>
      </c>
      <c r="G30" s="25">
        <f t="shared" si="6"/>
        <v>103</v>
      </c>
      <c r="H30" s="25">
        <f t="shared" si="6"/>
        <v>86</v>
      </c>
      <c r="I30" s="25">
        <f t="shared" si="6"/>
        <v>118</v>
      </c>
      <c r="J30" s="25">
        <f t="shared" si="6"/>
        <v>71</v>
      </c>
      <c r="K30" s="25">
        <f t="shared" si="6"/>
        <v>55</v>
      </c>
      <c r="L30" s="25">
        <f t="shared" si="6"/>
        <v>33</v>
      </c>
      <c r="M30" s="25">
        <f>SUM(M23:M29)</f>
        <v>277</v>
      </c>
      <c r="N30" s="25">
        <f>SUM(N23:N29)</f>
        <v>1245</v>
      </c>
    </row>
    <row r="32" spans="1:14" s="2" customFormat="1" x14ac:dyDescent="0.25">
      <c r="A32" s="2" t="s">
        <v>47</v>
      </c>
      <c r="D32" s="25">
        <f>D17+D21+D30</f>
        <v>586</v>
      </c>
      <c r="E32" s="25">
        <f t="shared" ref="E32:L32" si="7">E17+E21+E30</f>
        <v>390</v>
      </c>
      <c r="F32" s="25">
        <f t="shared" si="7"/>
        <v>142</v>
      </c>
      <c r="G32" s="25">
        <f t="shared" si="7"/>
        <v>135</v>
      </c>
      <c r="H32" s="25">
        <f t="shared" si="7"/>
        <v>117</v>
      </c>
      <c r="I32" s="25">
        <f t="shared" si="7"/>
        <v>297</v>
      </c>
      <c r="J32" s="25">
        <f t="shared" si="7"/>
        <v>255</v>
      </c>
      <c r="K32" s="25">
        <f t="shared" si="7"/>
        <v>120</v>
      </c>
      <c r="L32" s="25">
        <f t="shared" si="7"/>
        <v>71</v>
      </c>
      <c r="M32" s="25">
        <f>+M17+M21+M30</f>
        <v>743</v>
      </c>
      <c r="N32" s="25">
        <f>+N17+N21+N30</f>
        <v>2113</v>
      </c>
    </row>
    <row r="34" spans="1:14" s="2" customFormat="1" x14ac:dyDescent="0.25">
      <c r="A34" s="2" t="s">
        <v>48</v>
      </c>
      <c r="D34" s="2">
        <f>AVERAGE(D15:D16)</f>
        <v>50</v>
      </c>
      <c r="E34" s="2">
        <f t="shared" ref="E34:L34" si="8">AVERAGE(E15:E16)</f>
        <v>22</v>
      </c>
      <c r="F34" s="2">
        <f t="shared" si="8"/>
        <v>8.5</v>
      </c>
      <c r="G34" s="2">
        <f t="shared" si="8"/>
        <v>6.5</v>
      </c>
      <c r="H34" s="2">
        <f t="shared" si="8"/>
        <v>7</v>
      </c>
      <c r="I34" s="2">
        <f t="shared" si="8"/>
        <v>37.5</v>
      </c>
      <c r="J34" s="2">
        <f t="shared" si="8"/>
        <v>40.5</v>
      </c>
      <c r="K34" s="2">
        <f t="shared" si="8"/>
        <v>13</v>
      </c>
      <c r="L34" s="2">
        <f t="shared" si="8"/>
        <v>11</v>
      </c>
      <c r="M34" s="2">
        <f>AVERAGE(M15:M16)</f>
        <v>102</v>
      </c>
      <c r="N34" s="2">
        <f>AVERAGE(N15:N16)</f>
        <v>196</v>
      </c>
    </row>
    <row r="35" spans="1:14" s="4" customFormat="1" x14ac:dyDescent="0.25">
      <c r="A35" s="4" t="s">
        <v>49</v>
      </c>
      <c r="D35" s="4">
        <f>D17/D32</f>
        <v>0.17064846416382254</v>
      </c>
      <c r="E35" s="4">
        <f t="shared" ref="E35:M35" si="9">E17/E32</f>
        <v>0.11282051282051282</v>
      </c>
      <c r="F35" s="4">
        <f t="shared" si="9"/>
        <v>0.11971830985915492</v>
      </c>
      <c r="G35" s="4">
        <f t="shared" si="9"/>
        <v>9.6296296296296297E-2</v>
      </c>
      <c r="H35" s="4">
        <f t="shared" si="9"/>
        <v>0.11965811965811966</v>
      </c>
      <c r="I35" s="4">
        <f t="shared" si="9"/>
        <v>0.25252525252525254</v>
      </c>
      <c r="J35" s="4">
        <f t="shared" si="9"/>
        <v>0.31764705882352939</v>
      </c>
      <c r="K35" s="4">
        <f t="shared" si="9"/>
        <v>0.21666666666666667</v>
      </c>
      <c r="L35" s="4">
        <f t="shared" si="9"/>
        <v>0.30985915492957744</v>
      </c>
      <c r="M35" s="4">
        <f t="shared" si="9"/>
        <v>0.27456258411843876</v>
      </c>
      <c r="N35" s="4">
        <f t="shared" ref="N35" si="10">N17/N32</f>
        <v>0.18551822053951728</v>
      </c>
    </row>
    <row r="36" spans="1:14" s="2" customFormat="1" x14ac:dyDescent="0.25">
      <c r="A36" s="2" t="s">
        <v>50</v>
      </c>
      <c r="D36" s="2">
        <f>RANK(D49,D49:D51)</f>
        <v>2</v>
      </c>
      <c r="E36" s="2">
        <f t="shared" ref="E36:M36" si="11">RANK(E49,E49:E51)</f>
        <v>3</v>
      </c>
      <c r="F36" s="2">
        <f t="shared" si="11"/>
        <v>3</v>
      </c>
      <c r="G36" s="2">
        <f t="shared" si="11"/>
        <v>3</v>
      </c>
      <c r="H36" s="2">
        <f t="shared" si="11"/>
        <v>3</v>
      </c>
      <c r="I36" s="2">
        <f t="shared" si="11"/>
        <v>2</v>
      </c>
      <c r="J36" s="2">
        <f t="shared" si="11"/>
        <v>2</v>
      </c>
      <c r="K36" s="2">
        <f t="shared" si="11"/>
        <v>2</v>
      </c>
      <c r="L36" s="2">
        <f t="shared" si="11"/>
        <v>1</v>
      </c>
      <c r="M36" s="2">
        <f t="shared" si="11"/>
        <v>2</v>
      </c>
      <c r="N36" s="2">
        <f t="shared" ref="N36" si="12">RANK(N49,N49:N51)</f>
        <v>2</v>
      </c>
    </row>
    <row r="38" spans="1:14" s="2" customFormat="1" x14ac:dyDescent="0.25">
      <c r="A38" s="2" t="s">
        <v>51</v>
      </c>
      <c r="D38" s="2">
        <f>AVERAGE(D19:D20)</f>
        <v>42</v>
      </c>
      <c r="E38" s="2">
        <f t="shared" ref="E38:M38" si="13">AVERAGE(E19:E20)</f>
        <v>35.5</v>
      </c>
      <c r="F38" s="2">
        <f t="shared" si="13"/>
        <v>11.5</v>
      </c>
      <c r="G38" s="2">
        <f t="shared" si="13"/>
        <v>9.5</v>
      </c>
      <c r="H38" s="2">
        <f t="shared" si="13"/>
        <v>8.5</v>
      </c>
      <c r="I38" s="2">
        <f t="shared" si="13"/>
        <v>52</v>
      </c>
      <c r="J38" s="2">
        <f t="shared" si="13"/>
        <v>51.5</v>
      </c>
      <c r="K38" s="2">
        <f t="shared" si="13"/>
        <v>19.5</v>
      </c>
      <c r="L38" s="2">
        <f t="shared" si="13"/>
        <v>8</v>
      </c>
      <c r="M38" s="2">
        <f t="shared" si="13"/>
        <v>131</v>
      </c>
      <c r="N38" s="2">
        <f t="shared" ref="N38" si="14">AVERAGE(N19:N20)</f>
        <v>238</v>
      </c>
    </row>
    <row r="39" spans="1:14" s="4" customFormat="1" x14ac:dyDescent="0.25">
      <c r="A39" s="4" t="s">
        <v>49</v>
      </c>
      <c r="D39" s="4">
        <f>D21/D32</f>
        <v>0.14334470989761092</v>
      </c>
      <c r="E39" s="4">
        <f t="shared" ref="E39:M39" si="15">E21/E32</f>
        <v>0.18205128205128204</v>
      </c>
      <c r="F39" s="4">
        <f t="shared" si="15"/>
        <v>0.1619718309859155</v>
      </c>
      <c r="G39" s="4">
        <f t="shared" si="15"/>
        <v>0.14074074074074075</v>
      </c>
      <c r="H39" s="4">
        <f t="shared" si="15"/>
        <v>0.14529914529914531</v>
      </c>
      <c r="I39" s="4">
        <f t="shared" si="15"/>
        <v>0.35016835016835018</v>
      </c>
      <c r="J39" s="4">
        <f t="shared" si="15"/>
        <v>0.40392156862745099</v>
      </c>
      <c r="K39" s="4">
        <f t="shared" si="15"/>
        <v>0.32500000000000001</v>
      </c>
      <c r="L39" s="4">
        <f t="shared" si="15"/>
        <v>0.22535211267605634</v>
      </c>
      <c r="M39" s="4">
        <f t="shared" si="15"/>
        <v>0.35262449528936746</v>
      </c>
      <c r="N39" s="4">
        <f t="shared" ref="N39" si="16">N21/N32</f>
        <v>0.22527212494084239</v>
      </c>
    </row>
    <row r="40" spans="1:14" s="2" customFormat="1" x14ac:dyDescent="0.25">
      <c r="A40" s="2" t="s">
        <v>50</v>
      </c>
      <c r="D40" s="2">
        <f>RANK(D50,D49:D51)</f>
        <v>3</v>
      </c>
      <c r="E40" s="2">
        <f t="shared" ref="E40:M40" si="17">RANK(E50,E49:E51)</f>
        <v>2</v>
      </c>
      <c r="F40" s="2">
        <f t="shared" si="17"/>
        <v>2</v>
      </c>
      <c r="G40" s="2">
        <f t="shared" si="17"/>
        <v>2</v>
      </c>
      <c r="H40" s="2">
        <f t="shared" si="17"/>
        <v>2</v>
      </c>
      <c r="I40" s="2">
        <f t="shared" si="17"/>
        <v>1</v>
      </c>
      <c r="J40" s="2">
        <f t="shared" si="17"/>
        <v>1</v>
      </c>
      <c r="K40" s="2">
        <f t="shared" si="17"/>
        <v>1</v>
      </c>
      <c r="L40" s="2">
        <f t="shared" si="17"/>
        <v>2</v>
      </c>
      <c r="M40" s="2">
        <f t="shared" si="17"/>
        <v>1</v>
      </c>
      <c r="N40" s="2">
        <f t="shared" ref="N40" si="18">RANK(N50,N49:N51)</f>
        <v>1</v>
      </c>
    </row>
    <row r="42" spans="1:14" s="2" customFormat="1" x14ac:dyDescent="0.25">
      <c r="A42" s="2" t="s">
        <v>52</v>
      </c>
      <c r="D42" s="2">
        <f>AVERAGE(D23:D29)</f>
        <v>57.428571428571431</v>
      </c>
      <c r="E42" s="2">
        <f t="shared" ref="E42:M42" si="19">AVERAGE(E23:E29)</f>
        <v>39.285714285714285</v>
      </c>
      <c r="F42" s="2">
        <f t="shared" si="19"/>
        <v>14.571428571428571</v>
      </c>
      <c r="G42" s="2">
        <f t="shared" si="19"/>
        <v>14.714285714285714</v>
      </c>
      <c r="H42" s="2">
        <f t="shared" si="19"/>
        <v>12.285714285714286</v>
      </c>
      <c r="I42" s="2">
        <f t="shared" si="19"/>
        <v>16.857142857142858</v>
      </c>
      <c r="J42" s="2">
        <f t="shared" si="19"/>
        <v>10.142857142857142</v>
      </c>
      <c r="K42" s="2">
        <f t="shared" si="19"/>
        <v>7.8571428571428568</v>
      </c>
      <c r="L42" s="2">
        <f t="shared" si="19"/>
        <v>4.7142857142857144</v>
      </c>
      <c r="M42" s="2">
        <f t="shared" si="19"/>
        <v>39.571428571428569</v>
      </c>
      <c r="N42" s="2">
        <f t="shared" ref="N42" si="20">AVERAGE(N23:N29)</f>
        <v>177.85714285714286</v>
      </c>
    </row>
    <row r="43" spans="1:14" s="4" customFormat="1" x14ac:dyDescent="0.25">
      <c r="A43" s="4" t="s">
        <v>49</v>
      </c>
      <c r="D43" s="4">
        <f>D30/D32</f>
        <v>0.68600682593856654</v>
      </c>
      <c r="E43" s="4">
        <f t="shared" ref="E43:M43" si="21">E30/E32</f>
        <v>0.70512820512820518</v>
      </c>
      <c r="F43" s="4">
        <f t="shared" si="21"/>
        <v>0.71830985915492962</v>
      </c>
      <c r="G43" s="4">
        <f t="shared" si="21"/>
        <v>0.76296296296296295</v>
      </c>
      <c r="H43" s="4">
        <f t="shared" si="21"/>
        <v>0.7350427350427351</v>
      </c>
      <c r="I43" s="4">
        <f t="shared" si="21"/>
        <v>0.39730639730639733</v>
      </c>
      <c r="J43" s="4">
        <f t="shared" si="21"/>
        <v>0.27843137254901962</v>
      </c>
      <c r="K43" s="4">
        <f t="shared" si="21"/>
        <v>0.45833333333333331</v>
      </c>
      <c r="L43" s="4">
        <f t="shared" si="21"/>
        <v>0.46478873239436619</v>
      </c>
      <c r="M43" s="4">
        <f t="shared" si="21"/>
        <v>0.37281292059219379</v>
      </c>
      <c r="N43" s="4">
        <f t="shared" ref="N43" si="22">N30/N32</f>
        <v>0.58920965451964036</v>
      </c>
    </row>
    <row r="44" spans="1:14" s="2" customFormat="1" x14ac:dyDescent="0.25">
      <c r="A44" s="2" t="s">
        <v>50</v>
      </c>
      <c r="D44" s="2">
        <f>RANK(D51,D49:D51)</f>
        <v>1</v>
      </c>
      <c r="E44" s="2">
        <f t="shared" ref="E44:M44" si="23">RANK(E51,E49:E51)</f>
        <v>1</v>
      </c>
      <c r="F44" s="2">
        <f t="shared" si="23"/>
        <v>1</v>
      </c>
      <c r="G44" s="2">
        <f t="shared" si="23"/>
        <v>1</v>
      </c>
      <c r="H44" s="2">
        <f t="shared" si="23"/>
        <v>1</v>
      </c>
      <c r="I44" s="2">
        <f t="shared" si="23"/>
        <v>3</v>
      </c>
      <c r="J44" s="2">
        <f t="shared" si="23"/>
        <v>3</v>
      </c>
      <c r="K44" s="2">
        <f t="shared" si="23"/>
        <v>3</v>
      </c>
      <c r="L44" s="2">
        <f t="shared" si="23"/>
        <v>3</v>
      </c>
      <c r="M44" s="2">
        <f t="shared" si="23"/>
        <v>3</v>
      </c>
      <c r="N44" s="2">
        <f t="shared" ref="N44" si="24">RANK(N51,N49:N51)</f>
        <v>3</v>
      </c>
    </row>
    <row r="46" spans="1:14" s="2" customFormat="1" ht="12" customHeight="1" x14ac:dyDescent="0.25">
      <c r="A46" s="2" t="s">
        <v>53</v>
      </c>
      <c r="D46" s="2">
        <f>(D30+D21+D17)/8</f>
        <v>73.25</v>
      </c>
      <c r="E46" s="2">
        <f>(E30+E21+E17)/8</f>
        <v>48.75</v>
      </c>
      <c r="F46" s="2">
        <f>(F30+F21+F17)/8</f>
        <v>17.75</v>
      </c>
      <c r="G46" s="2">
        <f>(G30+G21+G17)/8</f>
        <v>16.875</v>
      </c>
      <c r="H46" s="2">
        <f>(H30+H21+H17)/8</f>
        <v>14.625</v>
      </c>
      <c r="I46" s="2">
        <f>(I30+I21+I17)/3</f>
        <v>99</v>
      </c>
      <c r="J46" s="2">
        <f>(J30+J21+J17)/3</f>
        <v>85</v>
      </c>
      <c r="K46" s="2">
        <f>(K30+K21+K17)/3</f>
        <v>40</v>
      </c>
      <c r="L46" s="2">
        <f>(L30+L21+L17)/3</f>
        <v>23.666666666666668</v>
      </c>
      <c r="M46" s="2">
        <f>(M30+M21+M17)/3</f>
        <v>247.66666666666666</v>
      </c>
      <c r="N46" s="2">
        <f>(N30+N21+N17)/11</f>
        <v>192.09090909090909</v>
      </c>
    </row>
    <row r="49" spans="4:14" hidden="1" x14ac:dyDescent="0.25">
      <c r="D49" s="1">
        <f>D34</f>
        <v>50</v>
      </c>
      <c r="E49" s="1">
        <f t="shared" ref="E49:N49" si="25">E34</f>
        <v>22</v>
      </c>
      <c r="F49" s="1">
        <f t="shared" si="25"/>
        <v>8.5</v>
      </c>
      <c r="G49" s="1">
        <f t="shared" si="25"/>
        <v>6.5</v>
      </c>
      <c r="H49" s="1">
        <f t="shared" si="25"/>
        <v>7</v>
      </c>
      <c r="I49" s="1">
        <f t="shared" si="25"/>
        <v>37.5</v>
      </c>
      <c r="J49" s="1">
        <f t="shared" si="25"/>
        <v>40.5</v>
      </c>
      <c r="K49" s="1">
        <f t="shared" si="25"/>
        <v>13</v>
      </c>
      <c r="L49" s="1">
        <f t="shared" si="25"/>
        <v>11</v>
      </c>
      <c r="M49" s="1">
        <f t="shared" si="25"/>
        <v>102</v>
      </c>
      <c r="N49" s="1">
        <f t="shared" si="25"/>
        <v>196</v>
      </c>
    </row>
    <row r="50" spans="4:14" hidden="1" x14ac:dyDescent="0.25">
      <c r="D50" s="1">
        <f>D38</f>
        <v>42</v>
      </c>
      <c r="E50" s="1">
        <f t="shared" ref="E50:N50" si="26">E38</f>
        <v>35.5</v>
      </c>
      <c r="F50" s="1">
        <f t="shared" si="26"/>
        <v>11.5</v>
      </c>
      <c r="G50" s="1">
        <f t="shared" si="26"/>
        <v>9.5</v>
      </c>
      <c r="H50" s="1">
        <f t="shared" si="26"/>
        <v>8.5</v>
      </c>
      <c r="I50" s="1">
        <f t="shared" si="26"/>
        <v>52</v>
      </c>
      <c r="J50" s="1">
        <f t="shared" si="26"/>
        <v>51.5</v>
      </c>
      <c r="K50" s="1">
        <f t="shared" si="26"/>
        <v>19.5</v>
      </c>
      <c r="L50" s="1">
        <f t="shared" si="26"/>
        <v>8</v>
      </c>
      <c r="M50" s="1">
        <f t="shared" si="26"/>
        <v>131</v>
      </c>
      <c r="N50" s="1">
        <f t="shared" si="26"/>
        <v>238</v>
      </c>
    </row>
    <row r="51" spans="4:14" hidden="1" x14ac:dyDescent="0.25">
      <c r="D51" s="1">
        <f>D42</f>
        <v>57.428571428571431</v>
      </c>
      <c r="E51" s="1">
        <f t="shared" ref="E51:N51" si="27">E42</f>
        <v>39.285714285714285</v>
      </c>
      <c r="F51" s="1">
        <f t="shared" si="27"/>
        <v>14.571428571428571</v>
      </c>
      <c r="G51" s="1">
        <f t="shared" si="27"/>
        <v>14.714285714285714</v>
      </c>
      <c r="H51" s="1">
        <f t="shared" si="27"/>
        <v>12.285714285714286</v>
      </c>
      <c r="I51" s="1">
        <f t="shared" si="27"/>
        <v>16.857142857142858</v>
      </c>
      <c r="J51" s="1">
        <f t="shared" si="27"/>
        <v>10.142857142857142</v>
      </c>
      <c r="K51" s="1">
        <f t="shared" si="27"/>
        <v>7.8571428571428568</v>
      </c>
      <c r="L51" s="1">
        <f t="shared" si="27"/>
        <v>4.7142857142857144</v>
      </c>
      <c r="M51" s="1">
        <f t="shared" si="27"/>
        <v>39.571428571428569</v>
      </c>
      <c r="N51" s="1">
        <f t="shared" si="27"/>
        <v>177.85714285714286</v>
      </c>
    </row>
  </sheetData>
  <phoneticPr fontId="1" type="noConversion"/>
  <pageMargins left="0" right="0" top="0.25" bottom="0.25" header="0.5" footer="0.5"/>
  <pageSetup orientation="landscape" r:id="rId1"/>
  <headerFooter alignWithMargins="0">
    <oddHeader xml:space="preserve">&amp;C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51"/>
  <sheetViews>
    <sheetView workbookViewId="0">
      <selection activeCell="L32" sqref="L32"/>
    </sheetView>
  </sheetViews>
  <sheetFormatPr defaultColWidth="9.109375" defaultRowHeight="13.2" x14ac:dyDescent="0.25"/>
  <cols>
    <col min="1" max="1" width="21.33203125" style="1" customWidth="1"/>
    <col min="2" max="2" width="9.109375" style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77</v>
      </c>
    </row>
    <row r="12" spans="1:14" x14ac:dyDescent="0.25">
      <c r="A12" s="1" t="s">
        <v>28</v>
      </c>
      <c r="D12" s="32">
        <v>36</v>
      </c>
      <c r="E12" s="33">
        <v>0</v>
      </c>
      <c r="F12" s="33">
        <v>0</v>
      </c>
      <c r="G12" s="33">
        <v>0</v>
      </c>
      <c r="H12" s="33">
        <v>0</v>
      </c>
      <c r="I12" s="33">
        <v>1</v>
      </c>
      <c r="J12" s="33">
        <v>1</v>
      </c>
      <c r="K12" s="33">
        <v>4</v>
      </c>
      <c r="L12" s="33">
        <v>0</v>
      </c>
      <c r="M12" s="3">
        <f>+I12+J12+K12+L12</f>
        <v>6</v>
      </c>
      <c r="N12" s="3">
        <f>SUM(D12:L12)</f>
        <v>42</v>
      </c>
    </row>
    <row r="13" spans="1:14" s="2" customFormat="1" x14ac:dyDescent="0.25">
      <c r="A13" s="2" t="s">
        <v>29</v>
      </c>
      <c r="D13" s="25">
        <f t="shared" ref="D13:N13" si="0">D12</f>
        <v>36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v>0</v>
      </c>
      <c r="I13" s="25">
        <f t="shared" si="0"/>
        <v>1</v>
      </c>
      <c r="J13" s="25">
        <f t="shared" si="0"/>
        <v>1</v>
      </c>
      <c r="K13" s="25">
        <f t="shared" si="0"/>
        <v>4</v>
      </c>
      <c r="L13" s="25">
        <v>0</v>
      </c>
      <c r="M13" s="25">
        <f t="shared" si="0"/>
        <v>6</v>
      </c>
      <c r="N13" s="25">
        <f t="shared" si="0"/>
        <v>42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>
        <v>102</v>
      </c>
      <c r="E15" s="32">
        <v>55</v>
      </c>
      <c r="F15" s="32">
        <v>18</v>
      </c>
      <c r="G15" s="32">
        <v>33</v>
      </c>
      <c r="H15" s="32">
        <v>22</v>
      </c>
      <c r="I15" s="32">
        <v>0</v>
      </c>
      <c r="J15" s="32">
        <v>0</v>
      </c>
      <c r="K15" s="32">
        <v>0</v>
      </c>
      <c r="L15" s="32">
        <v>0</v>
      </c>
      <c r="M15" s="3">
        <f t="shared" ref="M15:M16" si="1">+I15+J15+K15+L15</f>
        <v>0</v>
      </c>
      <c r="N15" s="3">
        <f>SUM(D15:L15)</f>
        <v>230</v>
      </c>
    </row>
    <row r="16" spans="1:14" x14ac:dyDescent="0.25">
      <c r="A16" s="1" t="s">
        <v>31</v>
      </c>
      <c r="B16" s="1" t="s">
        <v>33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91</v>
      </c>
      <c r="J16" s="32">
        <v>71</v>
      </c>
      <c r="K16" s="32">
        <v>36</v>
      </c>
      <c r="L16" s="32">
        <v>15</v>
      </c>
      <c r="M16" s="3">
        <f t="shared" si="1"/>
        <v>213</v>
      </c>
      <c r="N16" s="3">
        <f>SUM(D16:L16)</f>
        <v>213</v>
      </c>
    </row>
    <row r="17" spans="1:14" s="2" customFormat="1" x14ac:dyDescent="0.25">
      <c r="A17" s="2" t="s">
        <v>34</v>
      </c>
      <c r="D17" s="25">
        <f>+D15+D16</f>
        <v>102</v>
      </c>
      <c r="E17" s="25">
        <f t="shared" ref="E17:N17" si="2">+E15+E16</f>
        <v>55</v>
      </c>
      <c r="F17" s="25">
        <f t="shared" si="2"/>
        <v>18</v>
      </c>
      <c r="G17" s="25">
        <f t="shared" si="2"/>
        <v>33</v>
      </c>
      <c r="H17" s="25">
        <f t="shared" si="2"/>
        <v>22</v>
      </c>
      <c r="I17" s="25">
        <f t="shared" si="2"/>
        <v>91</v>
      </c>
      <c r="J17" s="25">
        <f t="shared" si="2"/>
        <v>71</v>
      </c>
      <c r="K17" s="25">
        <f t="shared" si="2"/>
        <v>36</v>
      </c>
      <c r="L17" s="25">
        <f t="shared" si="2"/>
        <v>15</v>
      </c>
      <c r="M17" s="25">
        <f t="shared" si="2"/>
        <v>213</v>
      </c>
      <c r="N17" s="25">
        <f t="shared" si="2"/>
        <v>443</v>
      </c>
    </row>
    <row r="19" spans="1:14" x14ac:dyDescent="0.25">
      <c r="A19" s="3" t="s">
        <v>83</v>
      </c>
      <c r="B19" s="1" t="s">
        <v>36</v>
      </c>
      <c r="D19" s="32">
        <v>1</v>
      </c>
      <c r="E19" s="32">
        <v>0</v>
      </c>
      <c r="F19" s="32">
        <v>0</v>
      </c>
      <c r="G19" s="32">
        <v>0</v>
      </c>
      <c r="H19" s="32">
        <v>0</v>
      </c>
      <c r="I19" s="32">
        <v>93</v>
      </c>
      <c r="J19" s="32">
        <v>108</v>
      </c>
      <c r="K19" s="32">
        <v>23</v>
      </c>
      <c r="L19" s="32">
        <v>10</v>
      </c>
      <c r="M19" s="3">
        <f>+I19+J19+K19+L19</f>
        <v>234</v>
      </c>
      <c r="N19" s="3">
        <f>SUM(D19:L19)</f>
        <v>235</v>
      </c>
    </row>
    <row r="20" spans="1:14" x14ac:dyDescent="0.25">
      <c r="A20" s="1" t="s">
        <v>35</v>
      </c>
      <c r="B20" s="1" t="s">
        <v>37</v>
      </c>
      <c r="D20" s="32">
        <v>75</v>
      </c>
      <c r="E20" s="32">
        <v>50</v>
      </c>
      <c r="F20" s="32">
        <v>14</v>
      </c>
      <c r="G20" s="32">
        <v>11</v>
      </c>
      <c r="H20" s="32">
        <v>3</v>
      </c>
      <c r="I20" s="32">
        <v>0</v>
      </c>
      <c r="J20" s="32">
        <v>0</v>
      </c>
      <c r="K20" s="32">
        <v>0</v>
      </c>
      <c r="L20" s="32">
        <v>1</v>
      </c>
      <c r="M20" s="3">
        <f>+I20+J20+K20+L20</f>
        <v>1</v>
      </c>
      <c r="N20" s="3">
        <f>SUM(D20:L20)</f>
        <v>154</v>
      </c>
    </row>
    <row r="21" spans="1:14" s="2" customFormat="1" x14ac:dyDescent="0.25">
      <c r="A21" s="2" t="s">
        <v>38</v>
      </c>
      <c r="D21" s="25">
        <f>+D19+D20</f>
        <v>76</v>
      </c>
      <c r="E21" s="25">
        <f t="shared" ref="E21:N21" si="3">+E19+E20</f>
        <v>50</v>
      </c>
      <c r="F21" s="25">
        <f t="shared" si="3"/>
        <v>14</v>
      </c>
      <c r="G21" s="25">
        <f t="shared" si="3"/>
        <v>11</v>
      </c>
      <c r="H21" s="25">
        <v>3</v>
      </c>
      <c r="I21" s="25">
        <f t="shared" si="3"/>
        <v>93</v>
      </c>
      <c r="J21" s="25">
        <f t="shared" si="3"/>
        <v>108</v>
      </c>
      <c r="K21" s="25">
        <f t="shared" si="3"/>
        <v>23</v>
      </c>
      <c r="L21" s="25">
        <f t="shared" si="3"/>
        <v>11</v>
      </c>
      <c r="M21" s="25">
        <f t="shared" si="3"/>
        <v>235</v>
      </c>
      <c r="N21" s="25">
        <f t="shared" si="3"/>
        <v>389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84</v>
      </c>
      <c r="J23" s="32">
        <v>73</v>
      </c>
      <c r="K23" s="32">
        <v>34</v>
      </c>
      <c r="L23" s="32">
        <v>41</v>
      </c>
      <c r="M23" s="3">
        <f t="shared" ref="M23:M29" si="4">+I23+J23+K23+L23</f>
        <v>232</v>
      </c>
      <c r="N23" s="3">
        <f t="shared" ref="N23:N29" si="5">SUM(D23:L23)</f>
        <v>232</v>
      </c>
    </row>
    <row r="24" spans="1:14" x14ac:dyDescent="0.25">
      <c r="A24" s="1" t="s">
        <v>57</v>
      </c>
      <c r="B24" s="1" t="s">
        <v>61</v>
      </c>
      <c r="D24" s="32">
        <v>60</v>
      </c>
      <c r="E24" s="32">
        <v>66</v>
      </c>
      <c r="F24" s="32">
        <v>18</v>
      </c>
      <c r="G24" s="32">
        <v>32</v>
      </c>
      <c r="H24" s="32">
        <v>16</v>
      </c>
      <c r="I24" s="32">
        <v>0</v>
      </c>
      <c r="J24" s="32">
        <v>0</v>
      </c>
      <c r="K24" s="32">
        <v>0</v>
      </c>
      <c r="L24" s="32">
        <v>0</v>
      </c>
      <c r="M24" s="3">
        <f t="shared" si="4"/>
        <v>0</v>
      </c>
      <c r="N24" s="3">
        <f t="shared" si="5"/>
        <v>192</v>
      </c>
    </row>
    <row r="25" spans="1:14" x14ac:dyDescent="0.25">
      <c r="A25" s="1" t="s">
        <v>65</v>
      </c>
      <c r="B25" s="1" t="s">
        <v>39</v>
      </c>
      <c r="D25" s="32">
        <v>56</v>
      </c>
      <c r="E25" s="32">
        <v>58</v>
      </c>
      <c r="F25" s="32">
        <v>19</v>
      </c>
      <c r="G25" s="32">
        <v>24</v>
      </c>
      <c r="H25" s="32">
        <v>11</v>
      </c>
      <c r="I25" s="32">
        <v>0</v>
      </c>
      <c r="J25" s="32">
        <v>0</v>
      </c>
      <c r="K25" s="32">
        <v>0</v>
      </c>
      <c r="L25" s="32">
        <v>0</v>
      </c>
      <c r="M25" s="3">
        <f t="shared" si="4"/>
        <v>0</v>
      </c>
      <c r="N25" s="3">
        <f t="shared" si="5"/>
        <v>168</v>
      </c>
    </row>
    <row r="26" spans="1:14" x14ac:dyDescent="0.25">
      <c r="A26" s="1" t="s">
        <v>67</v>
      </c>
      <c r="B26" s="1" t="s">
        <v>40</v>
      </c>
      <c r="D26" s="32">
        <v>107</v>
      </c>
      <c r="E26" s="32">
        <v>32</v>
      </c>
      <c r="F26" s="32">
        <v>15</v>
      </c>
      <c r="G26" s="32">
        <v>6</v>
      </c>
      <c r="H26" s="32">
        <v>8</v>
      </c>
      <c r="I26" s="32">
        <v>0</v>
      </c>
      <c r="J26" s="32">
        <v>0</v>
      </c>
      <c r="K26" s="32">
        <v>0</v>
      </c>
      <c r="L26" s="32">
        <v>0</v>
      </c>
      <c r="M26" s="3">
        <f t="shared" si="4"/>
        <v>0</v>
      </c>
      <c r="N26" s="3">
        <f t="shared" si="5"/>
        <v>168</v>
      </c>
    </row>
    <row r="27" spans="1:14" x14ac:dyDescent="0.25">
      <c r="A27" s="3" t="s">
        <v>85</v>
      </c>
      <c r="B27" s="1" t="s">
        <v>41</v>
      </c>
      <c r="D27" s="32">
        <v>63</v>
      </c>
      <c r="E27" s="32">
        <v>35</v>
      </c>
      <c r="F27" s="32">
        <v>19</v>
      </c>
      <c r="G27" s="32">
        <v>9</v>
      </c>
      <c r="H27" s="32">
        <v>13</v>
      </c>
      <c r="I27" s="32">
        <v>0</v>
      </c>
      <c r="J27" s="32">
        <v>0</v>
      </c>
      <c r="K27" s="32">
        <v>0</v>
      </c>
      <c r="L27" s="32">
        <v>0</v>
      </c>
      <c r="M27" s="3">
        <f t="shared" si="4"/>
        <v>0</v>
      </c>
      <c r="N27" s="3">
        <f t="shared" si="5"/>
        <v>139</v>
      </c>
    </row>
    <row r="28" spans="1:14" x14ac:dyDescent="0.25">
      <c r="A28" s="1" t="s">
        <v>45</v>
      </c>
      <c r="B28" s="1" t="s">
        <v>42</v>
      </c>
      <c r="D28" s="32">
        <v>58</v>
      </c>
      <c r="E28" s="32">
        <v>41</v>
      </c>
      <c r="F28" s="32">
        <v>20</v>
      </c>
      <c r="G28" s="32">
        <v>13</v>
      </c>
      <c r="H28" s="32">
        <v>12</v>
      </c>
      <c r="I28" s="32">
        <v>0</v>
      </c>
      <c r="J28" s="32">
        <v>0</v>
      </c>
      <c r="K28" s="32">
        <v>0</v>
      </c>
      <c r="L28" s="32">
        <v>0</v>
      </c>
      <c r="M28" s="3">
        <f t="shared" si="4"/>
        <v>0</v>
      </c>
      <c r="N28" s="3">
        <f t="shared" si="5"/>
        <v>144</v>
      </c>
    </row>
    <row r="29" spans="1:14" x14ac:dyDescent="0.25">
      <c r="A29" s="1" t="s">
        <v>30</v>
      </c>
      <c r="B29" s="1" t="s">
        <v>43</v>
      </c>
      <c r="D29" s="32">
        <v>72</v>
      </c>
      <c r="E29" s="32">
        <v>34</v>
      </c>
      <c r="F29" s="32">
        <v>16</v>
      </c>
      <c r="G29" s="32">
        <v>14</v>
      </c>
      <c r="H29" s="32">
        <v>9</v>
      </c>
      <c r="I29" s="32">
        <v>0</v>
      </c>
      <c r="J29" s="32">
        <v>0</v>
      </c>
      <c r="K29" s="32">
        <v>0</v>
      </c>
      <c r="L29" s="32">
        <v>0</v>
      </c>
      <c r="M29" s="3">
        <f t="shared" si="4"/>
        <v>0</v>
      </c>
      <c r="N29" s="3">
        <f t="shared" si="5"/>
        <v>145</v>
      </c>
    </row>
    <row r="30" spans="1:14" s="2" customFormat="1" x14ac:dyDescent="0.25">
      <c r="A30" s="2" t="s">
        <v>46</v>
      </c>
      <c r="D30" s="25">
        <f>SUM(D23:D29)</f>
        <v>416</v>
      </c>
      <c r="E30" s="25">
        <v>266</v>
      </c>
      <c r="F30" s="25">
        <f t="shared" ref="F30:L30" si="6">SUM(F23:F29)</f>
        <v>107</v>
      </c>
      <c r="G30" s="25">
        <v>98</v>
      </c>
      <c r="H30" s="25">
        <f t="shared" si="6"/>
        <v>69</v>
      </c>
      <c r="I30" s="25">
        <f t="shared" si="6"/>
        <v>84</v>
      </c>
      <c r="J30" s="25">
        <f t="shared" si="6"/>
        <v>73</v>
      </c>
      <c r="K30" s="25">
        <f t="shared" si="6"/>
        <v>34</v>
      </c>
      <c r="L30" s="25">
        <f t="shared" si="6"/>
        <v>41</v>
      </c>
      <c r="M30" s="25">
        <f>SUM(M23:M29)</f>
        <v>232</v>
      </c>
      <c r="N30" s="25">
        <f>SUM(N23:N29)</f>
        <v>1188</v>
      </c>
    </row>
    <row r="32" spans="1:14" s="2" customFormat="1" x14ac:dyDescent="0.25">
      <c r="A32" s="2" t="s">
        <v>47</v>
      </c>
      <c r="D32" s="25">
        <f t="shared" ref="D32:L32" si="7">D17+D21+D30</f>
        <v>594</v>
      </c>
      <c r="E32" s="25">
        <f t="shared" si="7"/>
        <v>371</v>
      </c>
      <c r="F32" s="25">
        <f t="shared" si="7"/>
        <v>139</v>
      </c>
      <c r="G32" s="25">
        <f t="shared" si="7"/>
        <v>142</v>
      </c>
      <c r="H32" s="25">
        <f t="shared" si="7"/>
        <v>94</v>
      </c>
      <c r="I32" s="25">
        <f t="shared" si="7"/>
        <v>268</v>
      </c>
      <c r="J32" s="25">
        <f t="shared" si="7"/>
        <v>252</v>
      </c>
      <c r="K32" s="25">
        <f t="shared" si="7"/>
        <v>93</v>
      </c>
      <c r="L32" s="25">
        <f t="shared" si="7"/>
        <v>67</v>
      </c>
      <c r="M32" s="25">
        <f>+M17+M21+M30</f>
        <v>680</v>
      </c>
      <c r="N32" s="25">
        <f>+N17+N21+N30</f>
        <v>2020</v>
      </c>
    </row>
    <row r="34" spans="1:14" s="2" customFormat="1" x14ac:dyDescent="0.25">
      <c r="A34" s="2" t="s">
        <v>48</v>
      </c>
      <c r="D34" s="2">
        <f>AVERAGE(D15:D16)</f>
        <v>51</v>
      </c>
      <c r="E34" s="2">
        <f t="shared" ref="E34:L34" si="8">AVERAGE(E15:E16)</f>
        <v>27.5</v>
      </c>
      <c r="F34" s="2">
        <f t="shared" si="8"/>
        <v>9</v>
      </c>
      <c r="G34" s="2">
        <f t="shared" si="8"/>
        <v>16.5</v>
      </c>
      <c r="H34" s="2">
        <f t="shared" si="8"/>
        <v>11</v>
      </c>
      <c r="I34" s="2">
        <f t="shared" si="8"/>
        <v>45.5</v>
      </c>
      <c r="J34" s="2">
        <f t="shared" si="8"/>
        <v>35.5</v>
      </c>
      <c r="K34" s="2">
        <f t="shared" si="8"/>
        <v>18</v>
      </c>
      <c r="L34" s="2">
        <f t="shared" si="8"/>
        <v>7.5</v>
      </c>
      <c r="M34" s="2">
        <f>AVERAGE(M15:M16)</f>
        <v>106.5</v>
      </c>
      <c r="N34" s="2">
        <f>AVERAGE(N15:N16)</f>
        <v>221.5</v>
      </c>
    </row>
    <row r="35" spans="1:14" s="4" customFormat="1" x14ac:dyDescent="0.25">
      <c r="A35" s="4" t="s">
        <v>49</v>
      </c>
      <c r="D35" s="4">
        <f>D17/D32</f>
        <v>0.17171717171717171</v>
      </c>
      <c r="E35" s="4">
        <f t="shared" ref="E35:M35" si="9">E17/E32</f>
        <v>0.14824797843665768</v>
      </c>
      <c r="F35" s="4">
        <f t="shared" si="9"/>
        <v>0.12949640287769784</v>
      </c>
      <c r="G35" s="4">
        <f t="shared" si="9"/>
        <v>0.23239436619718309</v>
      </c>
      <c r="H35" s="4">
        <f t="shared" si="9"/>
        <v>0.23404255319148937</v>
      </c>
      <c r="I35" s="4">
        <f t="shared" si="9"/>
        <v>0.33955223880597013</v>
      </c>
      <c r="J35" s="4">
        <f t="shared" si="9"/>
        <v>0.28174603174603174</v>
      </c>
      <c r="K35" s="4">
        <f t="shared" si="9"/>
        <v>0.38709677419354838</v>
      </c>
      <c r="L35" s="4">
        <f t="shared" si="9"/>
        <v>0.22388059701492538</v>
      </c>
      <c r="M35" s="4">
        <f t="shared" si="9"/>
        <v>0.31323529411764706</v>
      </c>
      <c r="N35" s="4">
        <f t="shared" ref="N35" si="10">N17/N32</f>
        <v>0.21930693069306931</v>
      </c>
    </row>
    <row r="36" spans="1:14" s="2" customFormat="1" x14ac:dyDescent="0.25">
      <c r="A36" s="2" t="s">
        <v>50</v>
      </c>
      <c r="D36" s="2">
        <f>RANK(D49,D49:D51)</f>
        <v>2</v>
      </c>
      <c r="E36" s="2">
        <f t="shared" ref="E36:M36" si="11">RANK(E49,E49:E51)</f>
        <v>2</v>
      </c>
      <c r="F36" s="2">
        <f t="shared" si="11"/>
        <v>2</v>
      </c>
      <c r="G36" s="2">
        <f t="shared" si="11"/>
        <v>1</v>
      </c>
      <c r="H36" s="2">
        <f t="shared" si="11"/>
        <v>1</v>
      </c>
      <c r="I36" s="2">
        <f t="shared" si="11"/>
        <v>2</v>
      </c>
      <c r="J36" s="2">
        <f t="shared" si="11"/>
        <v>2</v>
      </c>
      <c r="K36" s="2">
        <f t="shared" si="11"/>
        <v>1</v>
      </c>
      <c r="L36" s="2">
        <f t="shared" si="11"/>
        <v>1</v>
      </c>
      <c r="M36" s="2">
        <f t="shared" si="11"/>
        <v>2</v>
      </c>
      <c r="N36" s="2">
        <f t="shared" ref="N36" si="12">RANK(N49,N49:N51)</f>
        <v>1</v>
      </c>
    </row>
    <row r="38" spans="1:14" s="2" customFormat="1" x14ac:dyDescent="0.25">
      <c r="A38" s="2" t="s">
        <v>51</v>
      </c>
      <c r="D38" s="2">
        <f>AVERAGE(D19:D20)</f>
        <v>38</v>
      </c>
      <c r="E38" s="2">
        <f t="shared" ref="E38:M38" si="13">AVERAGE(E19:E20)</f>
        <v>25</v>
      </c>
      <c r="F38" s="2">
        <f t="shared" si="13"/>
        <v>7</v>
      </c>
      <c r="G38" s="2">
        <f t="shared" si="13"/>
        <v>5.5</v>
      </c>
      <c r="H38" s="2">
        <f t="shared" si="13"/>
        <v>1.5</v>
      </c>
      <c r="I38" s="2">
        <f t="shared" si="13"/>
        <v>46.5</v>
      </c>
      <c r="J38" s="2">
        <f t="shared" si="13"/>
        <v>54</v>
      </c>
      <c r="K38" s="2">
        <f t="shared" si="13"/>
        <v>11.5</v>
      </c>
      <c r="L38" s="2">
        <f t="shared" si="13"/>
        <v>5.5</v>
      </c>
      <c r="M38" s="2">
        <f t="shared" si="13"/>
        <v>117.5</v>
      </c>
      <c r="N38" s="2">
        <f t="shared" ref="N38" si="14">AVERAGE(N19:N20)</f>
        <v>194.5</v>
      </c>
    </row>
    <row r="39" spans="1:14" s="4" customFormat="1" x14ac:dyDescent="0.25">
      <c r="A39" s="4" t="s">
        <v>49</v>
      </c>
      <c r="D39" s="4">
        <f>D21/D32</f>
        <v>0.12794612794612795</v>
      </c>
      <c r="E39" s="4">
        <f t="shared" ref="E39:M39" si="15">E21/E32</f>
        <v>0.13477088948787061</v>
      </c>
      <c r="F39" s="4">
        <f t="shared" si="15"/>
        <v>0.10071942446043165</v>
      </c>
      <c r="G39" s="4">
        <f t="shared" si="15"/>
        <v>7.746478873239436E-2</v>
      </c>
      <c r="H39" s="4">
        <f t="shared" si="15"/>
        <v>3.1914893617021274E-2</v>
      </c>
      <c r="I39" s="4">
        <f t="shared" si="15"/>
        <v>0.34701492537313433</v>
      </c>
      <c r="J39" s="4">
        <f t="shared" si="15"/>
        <v>0.42857142857142855</v>
      </c>
      <c r="K39" s="4">
        <f t="shared" si="15"/>
        <v>0.24731182795698925</v>
      </c>
      <c r="L39" s="4">
        <f t="shared" si="15"/>
        <v>0.16417910447761194</v>
      </c>
      <c r="M39" s="4">
        <f t="shared" si="15"/>
        <v>0.34558823529411764</v>
      </c>
      <c r="N39" s="4">
        <f t="shared" ref="N39" si="16">N21/N32</f>
        <v>0.19257425742574258</v>
      </c>
    </row>
    <row r="40" spans="1:14" s="2" customFormat="1" x14ac:dyDescent="0.25">
      <c r="A40" s="2" t="s">
        <v>50</v>
      </c>
      <c r="D40" s="2">
        <f>RANK(D50,D49:D51)</f>
        <v>3</v>
      </c>
      <c r="E40" s="2">
        <f t="shared" ref="E40:M40" si="17">RANK(E50,E49:E51)</f>
        <v>3</v>
      </c>
      <c r="F40" s="2">
        <f t="shared" si="17"/>
        <v>3</v>
      </c>
      <c r="G40" s="2">
        <f t="shared" si="17"/>
        <v>3</v>
      </c>
      <c r="H40" s="2">
        <f t="shared" si="17"/>
        <v>3</v>
      </c>
      <c r="I40" s="2">
        <f t="shared" si="17"/>
        <v>1</v>
      </c>
      <c r="J40" s="2">
        <f t="shared" si="17"/>
        <v>1</v>
      </c>
      <c r="K40" s="2">
        <f t="shared" si="17"/>
        <v>2</v>
      </c>
      <c r="L40" s="2">
        <f t="shared" si="17"/>
        <v>3</v>
      </c>
      <c r="M40" s="2">
        <f t="shared" si="17"/>
        <v>1</v>
      </c>
      <c r="N40" s="2">
        <f t="shared" ref="N40" si="18">RANK(N50,N49:N51)</f>
        <v>2</v>
      </c>
    </row>
    <row r="42" spans="1:14" s="2" customFormat="1" x14ac:dyDescent="0.25">
      <c r="A42" s="2" t="s">
        <v>52</v>
      </c>
      <c r="D42" s="2">
        <f>AVERAGE(D23:D29)</f>
        <v>59.428571428571431</v>
      </c>
      <c r="E42" s="2">
        <f t="shared" ref="E42:M42" si="19">AVERAGE(E23:E29)</f>
        <v>38</v>
      </c>
      <c r="F42" s="2">
        <f t="shared" si="19"/>
        <v>15.285714285714286</v>
      </c>
      <c r="G42" s="2">
        <f t="shared" si="19"/>
        <v>14</v>
      </c>
      <c r="H42" s="2">
        <f t="shared" si="19"/>
        <v>9.8571428571428577</v>
      </c>
      <c r="I42" s="2">
        <f t="shared" si="19"/>
        <v>12</v>
      </c>
      <c r="J42" s="2">
        <f t="shared" si="19"/>
        <v>10.428571428571429</v>
      </c>
      <c r="K42" s="2">
        <f t="shared" si="19"/>
        <v>4.8571428571428568</v>
      </c>
      <c r="L42" s="2">
        <f t="shared" si="19"/>
        <v>5.8571428571428568</v>
      </c>
      <c r="M42" s="2">
        <f t="shared" si="19"/>
        <v>33.142857142857146</v>
      </c>
      <c r="N42" s="2">
        <f t="shared" ref="N42" si="20">AVERAGE(N23:N29)</f>
        <v>169.71428571428572</v>
      </c>
    </row>
    <row r="43" spans="1:14" s="4" customFormat="1" x14ac:dyDescent="0.25">
      <c r="A43" s="4" t="s">
        <v>49</v>
      </c>
      <c r="D43" s="4">
        <f>D30/D32</f>
        <v>0.70033670033670037</v>
      </c>
      <c r="E43" s="4">
        <f t="shared" ref="E43:M43" si="21">E30/E32</f>
        <v>0.71698113207547165</v>
      </c>
      <c r="F43" s="4">
        <f t="shared" si="21"/>
        <v>0.76978417266187049</v>
      </c>
      <c r="G43" s="4">
        <f t="shared" si="21"/>
        <v>0.6901408450704225</v>
      </c>
      <c r="H43" s="4">
        <f t="shared" si="21"/>
        <v>0.73404255319148937</v>
      </c>
      <c r="I43" s="4">
        <f t="shared" si="21"/>
        <v>0.31343283582089554</v>
      </c>
      <c r="J43" s="4">
        <f t="shared" si="21"/>
        <v>0.28968253968253971</v>
      </c>
      <c r="K43" s="4">
        <f t="shared" si="21"/>
        <v>0.36559139784946237</v>
      </c>
      <c r="L43" s="4">
        <f t="shared" si="21"/>
        <v>0.61194029850746268</v>
      </c>
      <c r="M43" s="4">
        <f t="shared" si="21"/>
        <v>0.3411764705882353</v>
      </c>
      <c r="N43" s="4">
        <f t="shared" ref="N43" si="22">N30/N32</f>
        <v>0.58811881188118809</v>
      </c>
    </row>
    <row r="44" spans="1:14" s="2" customFormat="1" x14ac:dyDescent="0.25">
      <c r="A44" s="2" t="s">
        <v>50</v>
      </c>
      <c r="D44" s="2">
        <f>RANK(D51,D49:D51)</f>
        <v>1</v>
      </c>
      <c r="E44" s="2">
        <f t="shared" ref="E44:M44" si="23">RANK(E51,E49:E51)</f>
        <v>1</v>
      </c>
      <c r="F44" s="2">
        <f t="shared" si="23"/>
        <v>1</v>
      </c>
      <c r="G44" s="2">
        <f t="shared" si="23"/>
        <v>2</v>
      </c>
      <c r="H44" s="2">
        <f t="shared" si="23"/>
        <v>2</v>
      </c>
      <c r="I44" s="2">
        <f t="shared" si="23"/>
        <v>3</v>
      </c>
      <c r="J44" s="2">
        <f t="shared" si="23"/>
        <v>3</v>
      </c>
      <c r="K44" s="2">
        <f t="shared" si="23"/>
        <v>3</v>
      </c>
      <c r="L44" s="2">
        <f t="shared" si="23"/>
        <v>2</v>
      </c>
      <c r="M44" s="2">
        <f t="shared" si="23"/>
        <v>3</v>
      </c>
      <c r="N44" s="2">
        <f t="shared" ref="N44" si="24">RANK(N51,N49:N51)</f>
        <v>3</v>
      </c>
    </row>
    <row r="46" spans="1:14" s="2" customFormat="1" ht="12" customHeight="1" x14ac:dyDescent="0.25">
      <c r="A46" s="2" t="s">
        <v>53</v>
      </c>
      <c r="D46" s="2">
        <f>(D30+D21+D17)/8</f>
        <v>74.25</v>
      </c>
      <c r="E46" s="2">
        <f>(E30+E21+E17)/8</f>
        <v>46.375</v>
      </c>
      <c r="F46" s="2">
        <f>(F30+F21+F17)/8</f>
        <v>17.375</v>
      </c>
      <c r="G46" s="2">
        <f>(G30+G21+G17)/8</f>
        <v>17.75</v>
      </c>
      <c r="H46" s="2">
        <f>(H30+H21+H17)/8</f>
        <v>11.75</v>
      </c>
      <c r="I46" s="2">
        <f>(I30+I21+I17)/3</f>
        <v>89.333333333333329</v>
      </c>
      <c r="J46" s="2">
        <f>(J30+J21+J17)/3</f>
        <v>84</v>
      </c>
      <c r="K46" s="2">
        <f>(K30+K21+K17)/3</f>
        <v>31</v>
      </c>
      <c r="L46" s="2">
        <f>(L30+L21+L17)/3</f>
        <v>22.333333333333332</v>
      </c>
      <c r="M46" s="2">
        <f>(M30+M21+M17)/3</f>
        <v>226.66666666666666</v>
      </c>
      <c r="N46" s="2">
        <f>(N30+N21+N17)/11</f>
        <v>183.63636363636363</v>
      </c>
    </row>
    <row r="49" spans="4:14" x14ac:dyDescent="0.25">
      <c r="D49" s="1">
        <f>D34</f>
        <v>51</v>
      </c>
      <c r="E49" s="1">
        <f t="shared" ref="E49:N49" si="25">E34</f>
        <v>27.5</v>
      </c>
      <c r="F49" s="1">
        <f t="shared" si="25"/>
        <v>9</v>
      </c>
      <c r="G49" s="1">
        <f t="shared" si="25"/>
        <v>16.5</v>
      </c>
      <c r="H49" s="1">
        <f t="shared" si="25"/>
        <v>11</v>
      </c>
      <c r="I49" s="1">
        <f t="shared" si="25"/>
        <v>45.5</v>
      </c>
      <c r="J49" s="1">
        <f t="shared" si="25"/>
        <v>35.5</v>
      </c>
      <c r="K49" s="1">
        <f t="shared" si="25"/>
        <v>18</v>
      </c>
      <c r="L49" s="1">
        <f t="shared" si="25"/>
        <v>7.5</v>
      </c>
      <c r="M49" s="1">
        <f t="shared" si="25"/>
        <v>106.5</v>
      </c>
      <c r="N49" s="1">
        <f t="shared" si="25"/>
        <v>221.5</v>
      </c>
    </row>
    <row r="50" spans="4:14" x14ac:dyDescent="0.25">
      <c r="D50" s="1">
        <f>D38</f>
        <v>38</v>
      </c>
      <c r="E50" s="1">
        <f t="shared" ref="E50:N50" si="26">E38</f>
        <v>25</v>
      </c>
      <c r="F50" s="1">
        <f t="shared" si="26"/>
        <v>7</v>
      </c>
      <c r="G50" s="1">
        <f t="shared" si="26"/>
        <v>5.5</v>
      </c>
      <c r="H50" s="1">
        <f t="shared" si="26"/>
        <v>1.5</v>
      </c>
      <c r="I50" s="1">
        <f t="shared" si="26"/>
        <v>46.5</v>
      </c>
      <c r="J50" s="1">
        <f t="shared" si="26"/>
        <v>54</v>
      </c>
      <c r="K50" s="1">
        <f t="shared" si="26"/>
        <v>11.5</v>
      </c>
      <c r="L50" s="1">
        <f t="shared" si="26"/>
        <v>5.5</v>
      </c>
      <c r="M50" s="1">
        <f t="shared" si="26"/>
        <v>117.5</v>
      </c>
      <c r="N50" s="1">
        <f t="shared" si="26"/>
        <v>194.5</v>
      </c>
    </row>
    <row r="51" spans="4:14" x14ac:dyDescent="0.25">
      <c r="D51" s="1">
        <f>D42</f>
        <v>59.428571428571431</v>
      </c>
      <c r="E51" s="1">
        <f t="shared" ref="E51:N51" si="27">E42</f>
        <v>38</v>
      </c>
      <c r="F51" s="1">
        <f t="shared" si="27"/>
        <v>15.285714285714286</v>
      </c>
      <c r="G51" s="1">
        <f t="shared" si="27"/>
        <v>14</v>
      </c>
      <c r="H51" s="1">
        <f t="shared" si="27"/>
        <v>9.8571428571428577</v>
      </c>
      <c r="I51" s="1">
        <f t="shared" si="27"/>
        <v>12</v>
      </c>
      <c r="J51" s="1">
        <f t="shared" si="27"/>
        <v>10.428571428571429</v>
      </c>
      <c r="K51" s="1">
        <f t="shared" si="27"/>
        <v>4.8571428571428568</v>
      </c>
      <c r="L51" s="1">
        <f t="shared" si="27"/>
        <v>5.8571428571428568</v>
      </c>
      <c r="M51" s="1">
        <f t="shared" si="27"/>
        <v>33.142857142857146</v>
      </c>
      <c r="N51" s="1">
        <f t="shared" si="27"/>
        <v>169.71428571428572</v>
      </c>
    </row>
  </sheetData>
  <phoneticPr fontId="1" type="noConversion"/>
  <pageMargins left="0" right="0" top="0.5" bottom="0.25" header="0.5" footer="0.5"/>
  <pageSetup scale="95" orientation="landscape" r:id="rId1"/>
  <headerFooter alignWithMargins="0">
    <oddHeader xml:space="preserve">&amp;C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51"/>
  <sheetViews>
    <sheetView tabSelected="1" workbookViewId="0">
      <selection activeCell="L30" sqref="L30"/>
    </sheetView>
  </sheetViews>
  <sheetFormatPr defaultColWidth="9.109375" defaultRowHeight="13.2" x14ac:dyDescent="0.25"/>
  <cols>
    <col min="1" max="1" width="21.33203125" style="1" customWidth="1"/>
    <col min="2" max="2" width="9.109375" style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78</v>
      </c>
    </row>
    <row r="12" spans="1:14" x14ac:dyDescent="0.25">
      <c r="A12" s="1" t="s">
        <v>28</v>
      </c>
      <c r="D12" s="32">
        <v>23</v>
      </c>
      <c r="E12" s="33">
        <v>1</v>
      </c>
      <c r="F12" s="33">
        <v>0</v>
      </c>
      <c r="G12" s="33">
        <v>0</v>
      </c>
      <c r="H12" s="33">
        <v>0</v>
      </c>
      <c r="I12" s="33">
        <v>2</v>
      </c>
      <c r="J12" s="33">
        <v>0</v>
      </c>
      <c r="K12" s="33">
        <v>0</v>
      </c>
      <c r="L12" s="33">
        <v>0</v>
      </c>
      <c r="M12" s="3">
        <f>+I12+J12+K12+L12</f>
        <v>2</v>
      </c>
      <c r="N12" s="3">
        <f>SUM(D12:L12)</f>
        <v>26</v>
      </c>
    </row>
    <row r="13" spans="1:14" s="2" customFormat="1" x14ac:dyDescent="0.25">
      <c r="A13" s="2" t="s">
        <v>29</v>
      </c>
      <c r="D13" s="25">
        <f t="shared" ref="D13:N13" si="0">D12</f>
        <v>23</v>
      </c>
      <c r="E13" s="25">
        <f t="shared" si="0"/>
        <v>1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2</v>
      </c>
      <c r="J13" s="25">
        <v>0</v>
      </c>
      <c r="K13" s="25">
        <v>0</v>
      </c>
      <c r="L13" s="25">
        <f t="shared" si="0"/>
        <v>0</v>
      </c>
      <c r="M13" s="25">
        <f t="shared" si="0"/>
        <v>2</v>
      </c>
      <c r="N13" s="25">
        <f t="shared" si="0"/>
        <v>26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>
        <v>122</v>
      </c>
      <c r="E15" s="32">
        <v>55</v>
      </c>
      <c r="F15" s="32">
        <v>22</v>
      </c>
      <c r="G15" s="32">
        <v>15</v>
      </c>
      <c r="H15" s="32">
        <v>17</v>
      </c>
      <c r="I15" s="32">
        <v>0</v>
      </c>
      <c r="J15" s="32">
        <v>0</v>
      </c>
      <c r="K15" s="32">
        <v>0</v>
      </c>
      <c r="L15" s="32">
        <v>0</v>
      </c>
      <c r="M15" s="3">
        <f t="shared" ref="M15:M16" si="1">+I15+J15+K15+L15</f>
        <v>0</v>
      </c>
      <c r="N15" s="3">
        <f>SUM(D15:L15)</f>
        <v>231</v>
      </c>
    </row>
    <row r="16" spans="1:14" x14ac:dyDescent="0.25">
      <c r="A16" s="1" t="s">
        <v>31</v>
      </c>
      <c r="B16" s="1" t="s">
        <v>33</v>
      </c>
      <c r="D16" s="32"/>
      <c r="E16" s="32"/>
      <c r="F16" s="32">
        <v>0</v>
      </c>
      <c r="G16" s="32">
        <v>0</v>
      </c>
      <c r="H16" s="32">
        <v>0</v>
      </c>
      <c r="I16" s="32">
        <v>79</v>
      </c>
      <c r="J16" s="32">
        <v>77</v>
      </c>
      <c r="K16" s="32">
        <v>26</v>
      </c>
      <c r="L16" s="32">
        <v>20</v>
      </c>
      <c r="M16" s="3">
        <f t="shared" si="1"/>
        <v>202</v>
      </c>
      <c r="N16" s="3">
        <f>SUM(D16:L16)</f>
        <v>202</v>
      </c>
    </row>
    <row r="17" spans="1:14" s="2" customFormat="1" x14ac:dyDescent="0.25">
      <c r="A17" s="2" t="s">
        <v>34</v>
      </c>
      <c r="D17" s="25">
        <f>+D15+D16</f>
        <v>122</v>
      </c>
      <c r="E17" s="25">
        <f t="shared" ref="E17:N17" si="2">+E15+E16</f>
        <v>55</v>
      </c>
      <c r="F17" s="25">
        <f t="shared" si="2"/>
        <v>22</v>
      </c>
      <c r="G17" s="25">
        <f t="shared" si="2"/>
        <v>15</v>
      </c>
      <c r="H17" s="25">
        <f t="shared" si="2"/>
        <v>17</v>
      </c>
      <c r="I17" s="25">
        <f t="shared" si="2"/>
        <v>79</v>
      </c>
      <c r="J17" s="25">
        <f t="shared" si="2"/>
        <v>77</v>
      </c>
      <c r="K17" s="25">
        <f t="shared" si="2"/>
        <v>26</v>
      </c>
      <c r="L17" s="25">
        <f t="shared" si="2"/>
        <v>20</v>
      </c>
      <c r="M17" s="25">
        <f t="shared" si="2"/>
        <v>202</v>
      </c>
      <c r="N17" s="25">
        <f t="shared" si="2"/>
        <v>433</v>
      </c>
    </row>
    <row r="19" spans="1:14" x14ac:dyDescent="0.25">
      <c r="A19" s="3" t="s">
        <v>83</v>
      </c>
      <c r="B19" s="1" t="s">
        <v>36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75</v>
      </c>
      <c r="J19" s="32">
        <v>123</v>
      </c>
      <c r="K19" s="32">
        <v>24</v>
      </c>
      <c r="L19" s="32">
        <v>18</v>
      </c>
      <c r="M19" s="3">
        <f>+I19+J19+K19+L19</f>
        <v>240</v>
      </c>
      <c r="N19" s="3">
        <f>SUM(D19:L19)</f>
        <v>240</v>
      </c>
    </row>
    <row r="20" spans="1:14" x14ac:dyDescent="0.25">
      <c r="A20" s="1" t="s">
        <v>35</v>
      </c>
      <c r="B20" s="1" t="s">
        <v>37</v>
      </c>
      <c r="D20" s="32">
        <v>68</v>
      </c>
      <c r="E20" s="32">
        <v>47</v>
      </c>
      <c r="F20" s="32">
        <v>9</v>
      </c>
      <c r="G20" s="32">
        <v>24</v>
      </c>
      <c r="H20" s="32">
        <v>1</v>
      </c>
      <c r="I20" s="32">
        <v>0</v>
      </c>
      <c r="J20" s="32">
        <v>0</v>
      </c>
      <c r="K20" s="32">
        <v>0</v>
      </c>
      <c r="L20" s="32">
        <v>0</v>
      </c>
      <c r="M20" s="3">
        <f>+I20+J20+K20+L20</f>
        <v>0</v>
      </c>
      <c r="N20" s="3">
        <f>SUM(D20:L20)</f>
        <v>149</v>
      </c>
    </row>
    <row r="21" spans="1:14" s="2" customFormat="1" x14ac:dyDescent="0.25">
      <c r="A21" s="2" t="s">
        <v>38</v>
      </c>
      <c r="D21" s="25">
        <f>+D19+D20</f>
        <v>68</v>
      </c>
      <c r="E21" s="25">
        <f t="shared" ref="E21:N21" si="3">+E19+E20</f>
        <v>47</v>
      </c>
      <c r="F21" s="25">
        <f t="shared" si="3"/>
        <v>9</v>
      </c>
      <c r="G21" s="25">
        <f t="shared" si="3"/>
        <v>24</v>
      </c>
      <c r="H21" s="25">
        <v>6</v>
      </c>
      <c r="I21" s="25">
        <f t="shared" si="3"/>
        <v>75</v>
      </c>
      <c r="J21" s="25">
        <f t="shared" si="3"/>
        <v>123</v>
      </c>
      <c r="K21" s="25">
        <f t="shared" si="3"/>
        <v>24</v>
      </c>
      <c r="L21" s="25">
        <f t="shared" si="3"/>
        <v>18</v>
      </c>
      <c r="M21" s="25">
        <f t="shared" si="3"/>
        <v>240</v>
      </c>
      <c r="N21" s="25">
        <f t="shared" si="3"/>
        <v>389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102</v>
      </c>
      <c r="J23" s="32">
        <v>71</v>
      </c>
      <c r="K23" s="32">
        <v>31</v>
      </c>
      <c r="L23" s="32">
        <v>46</v>
      </c>
      <c r="M23" s="3">
        <f t="shared" ref="M23:M29" si="4">+I23+J23+K23+L23</f>
        <v>250</v>
      </c>
      <c r="N23" s="3">
        <f t="shared" ref="N23:N29" si="5">SUM(D23:L23)</f>
        <v>250</v>
      </c>
    </row>
    <row r="24" spans="1:14" x14ac:dyDescent="0.25">
      <c r="A24" s="1" t="s">
        <v>57</v>
      </c>
      <c r="B24" s="1" t="s">
        <v>61</v>
      </c>
      <c r="D24" s="32">
        <v>26</v>
      </c>
      <c r="E24" s="32">
        <v>24</v>
      </c>
      <c r="F24" s="32">
        <v>6</v>
      </c>
      <c r="G24" s="32">
        <v>3</v>
      </c>
      <c r="H24" s="32">
        <v>12</v>
      </c>
      <c r="I24" s="32">
        <v>0</v>
      </c>
      <c r="J24" s="32">
        <v>0</v>
      </c>
      <c r="K24" s="32">
        <v>0</v>
      </c>
      <c r="L24" s="32">
        <v>0</v>
      </c>
      <c r="M24" s="3">
        <f t="shared" si="4"/>
        <v>0</v>
      </c>
      <c r="N24" s="3">
        <f t="shared" si="5"/>
        <v>71</v>
      </c>
    </row>
    <row r="25" spans="1:14" x14ac:dyDescent="0.25">
      <c r="A25" s="1" t="s">
        <v>65</v>
      </c>
      <c r="B25" s="1" t="s">
        <v>39</v>
      </c>
      <c r="D25" s="32">
        <v>51</v>
      </c>
      <c r="E25" s="32">
        <v>78</v>
      </c>
      <c r="F25" s="32">
        <v>26</v>
      </c>
      <c r="G25" s="32">
        <v>37</v>
      </c>
      <c r="H25" s="32">
        <v>14</v>
      </c>
      <c r="I25" s="32">
        <v>0</v>
      </c>
      <c r="J25" s="32">
        <v>0</v>
      </c>
      <c r="K25" s="32">
        <v>0</v>
      </c>
      <c r="L25" s="32">
        <v>0</v>
      </c>
      <c r="M25" s="3">
        <f t="shared" si="4"/>
        <v>0</v>
      </c>
      <c r="N25" s="3">
        <f t="shared" si="5"/>
        <v>206</v>
      </c>
    </row>
    <row r="26" spans="1:14" x14ac:dyDescent="0.25">
      <c r="A26" s="3" t="s">
        <v>67</v>
      </c>
      <c r="B26" s="1" t="s">
        <v>40</v>
      </c>
      <c r="D26" s="32">
        <v>85</v>
      </c>
      <c r="E26" s="32">
        <v>65</v>
      </c>
      <c r="F26" s="32">
        <v>20</v>
      </c>
      <c r="G26" s="32">
        <v>12</v>
      </c>
      <c r="H26" s="32">
        <v>14</v>
      </c>
      <c r="I26" s="32">
        <v>0</v>
      </c>
      <c r="J26" s="32">
        <v>0</v>
      </c>
      <c r="K26" s="32">
        <v>0</v>
      </c>
      <c r="L26" s="32">
        <v>0</v>
      </c>
      <c r="M26" s="3">
        <f t="shared" si="4"/>
        <v>0</v>
      </c>
      <c r="N26" s="3">
        <f t="shared" si="5"/>
        <v>196</v>
      </c>
    </row>
    <row r="27" spans="1:14" x14ac:dyDescent="0.25">
      <c r="A27" s="3" t="s">
        <v>58</v>
      </c>
      <c r="B27" s="1" t="s">
        <v>41</v>
      </c>
      <c r="D27" s="32">
        <v>34</v>
      </c>
      <c r="E27" s="32">
        <v>27</v>
      </c>
      <c r="F27" s="32">
        <v>17</v>
      </c>
      <c r="G27" s="32">
        <v>7</v>
      </c>
      <c r="H27" s="32">
        <v>5</v>
      </c>
      <c r="I27" s="32">
        <v>0</v>
      </c>
      <c r="J27" s="32">
        <v>0</v>
      </c>
      <c r="K27" s="32">
        <v>0</v>
      </c>
      <c r="L27" s="32">
        <v>0</v>
      </c>
      <c r="M27" s="3">
        <f t="shared" si="4"/>
        <v>0</v>
      </c>
      <c r="N27" s="3">
        <f t="shared" si="5"/>
        <v>90</v>
      </c>
    </row>
    <row r="28" spans="1:14" x14ac:dyDescent="0.25">
      <c r="A28" s="1" t="s">
        <v>45</v>
      </c>
      <c r="B28" s="1" t="s">
        <v>42</v>
      </c>
      <c r="D28" s="32">
        <v>102</v>
      </c>
      <c r="E28" s="32">
        <v>47</v>
      </c>
      <c r="F28" s="32">
        <v>25</v>
      </c>
      <c r="G28" s="32">
        <v>11</v>
      </c>
      <c r="H28" s="32">
        <v>7</v>
      </c>
      <c r="I28" s="32">
        <v>0</v>
      </c>
      <c r="J28" s="32">
        <v>0</v>
      </c>
      <c r="K28" s="32">
        <v>0</v>
      </c>
      <c r="L28" s="32">
        <v>0</v>
      </c>
      <c r="M28" s="3">
        <f t="shared" si="4"/>
        <v>0</v>
      </c>
      <c r="N28" s="3">
        <f t="shared" si="5"/>
        <v>192</v>
      </c>
    </row>
    <row r="29" spans="1:14" x14ac:dyDescent="0.25">
      <c r="A29" s="1" t="s">
        <v>30</v>
      </c>
      <c r="B29" s="1" t="s">
        <v>43</v>
      </c>
      <c r="D29" s="32">
        <v>69</v>
      </c>
      <c r="E29" s="32">
        <v>40</v>
      </c>
      <c r="F29" s="32">
        <v>9</v>
      </c>
      <c r="G29" s="32">
        <v>8</v>
      </c>
      <c r="H29" s="32">
        <v>6</v>
      </c>
      <c r="I29" s="32">
        <v>0</v>
      </c>
      <c r="J29" s="32">
        <v>0</v>
      </c>
      <c r="K29" s="32">
        <v>0</v>
      </c>
      <c r="L29" s="32">
        <v>0</v>
      </c>
      <c r="M29" s="3">
        <f t="shared" si="4"/>
        <v>0</v>
      </c>
      <c r="N29" s="3">
        <f t="shared" si="5"/>
        <v>132</v>
      </c>
    </row>
    <row r="30" spans="1:14" s="2" customFormat="1" x14ac:dyDescent="0.25">
      <c r="A30" s="2" t="s">
        <v>46</v>
      </c>
      <c r="D30" s="25">
        <f>SUM(D23:D29)</f>
        <v>367</v>
      </c>
      <c r="E30" s="25">
        <f>SUM(E23:E29)</f>
        <v>281</v>
      </c>
      <c r="F30" s="25">
        <f t="shared" ref="F30:G30" si="6">SUM(F23:F29)</f>
        <v>103</v>
      </c>
      <c r="G30" s="25">
        <f t="shared" si="6"/>
        <v>78</v>
      </c>
      <c r="H30" s="25">
        <f>SUM(H23:H29)</f>
        <v>58</v>
      </c>
      <c r="I30" s="25">
        <f t="shared" ref="I30:N30" si="7">SUM(I23:I29)</f>
        <v>102</v>
      </c>
      <c r="J30" s="25">
        <f t="shared" si="7"/>
        <v>71</v>
      </c>
      <c r="K30" s="25">
        <f t="shared" si="7"/>
        <v>31</v>
      </c>
      <c r="L30" s="25">
        <f t="shared" si="7"/>
        <v>46</v>
      </c>
      <c r="M30" s="25">
        <f t="shared" si="7"/>
        <v>250</v>
      </c>
      <c r="N30" s="25">
        <f t="shared" si="7"/>
        <v>1137</v>
      </c>
    </row>
    <row r="32" spans="1:14" s="2" customFormat="1" x14ac:dyDescent="0.25">
      <c r="A32" s="2" t="s">
        <v>47</v>
      </c>
      <c r="D32" s="25">
        <f t="shared" ref="D32:L32" si="8">D17+D21+D30</f>
        <v>557</v>
      </c>
      <c r="E32" s="25">
        <f t="shared" si="8"/>
        <v>383</v>
      </c>
      <c r="F32" s="25">
        <f t="shared" si="8"/>
        <v>134</v>
      </c>
      <c r="G32" s="25">
        <f t="shared" si="8"/>
        <v>117</v>
      </c>
      <c r="H32" s="25">
        <f t="shared" si="8"/>
        <v>81</v>
      </c>
      <c r="I32" s="25">
        <f t="shared" si="8"/>
        <v>256</v>
      </c>
      <c r="J32" s="25">
        <f t="shared" si="8"/>
        <v>271</v>
      </c>
      <c r="K32" s="25">
        <f t="shared" si="8"/>
        <v>81</v>
      </c>
      <c r="L32" s="25">
        <f t="shared" si="8"/>
        <v>84</v>
      </c>
      <c r="M32" s="25">
        <f>+M17+M21+M30</f>
        <v>692</v>
      </c>
      <c r="N32" s="25">
        <f>+N17+N21+N30</f>
        <v>1959</v>
      </c>
    </row>
    <row r="34" spans="1:14" s="2" customFormat="1" x14ac:dyDescent="0.25">
      <c r="A34" s="2" t="s">
        <v>48</v>
      </c>
      <c r="D34" s="2">
        <f>AVERAGE(D15:D16)</f>
        <v>122</v>
      </c>
      <c r="E34" s="2">
        <f t="shared" ref="E34:L34" si="9">AVERAGE(E15:E16)</f>
        <v>55</v>
      </c>
      <c r="F34" s="2">
        <f t="shared" si="9"/>
        <v>11</v>
      </c>
      <c r="G34" s="2">
        <f t="shared" si="9"/>
        <v>7.5</v>
      </c>
      <c r="H34" s="2">
        <f t="shared" si="9"/>
        <v>8.5</v>
      </c>
      <c r="I34" s="2">
        <f t="shared" si="9"/>
        <v>39.5</v>
      </c>
      <c r="J34" s="2">
        <f t="shared" si="9"/>
        <v>38.5</v>
      </c>
      <c r="K34" s="2">
        <f t="shared" si="9"/>
        <v>13</v>
      </c>
      <c r="L34" s="2">
        <f t="shared" si="9"/>
        <v>10</v>
      </c>
      <c r="M34" s="2">
        <f>AVERAGE(M15:M16)</f>
        <v>101</v>
      </c>
      <c r="N34" s="2">
        <f>AVERAGE(N15:N16)</f>
        <v>216.5</v>
      </c>
    </row>
    <row r="35" spans="1:14" s="4" customFormat="1" x14ac:dyDescent="0.25">
      <c r="A35" s="4" t="s">
        <v>49</v>
      </c>
      <c r="D35" s="4">
        <f>D17/D32</f>
        <v>0.21903052064631956</v>
      </c>
      <c r="E35" s="4">
        <f t="shared" ref="E35:M35" si="10">E17/E32</f>
        <v>0.14360313315926893</v>
      </c>
      <c r="F35" s="4">
        <f t="shared" si="10"/>
        <v>0.16417910447761194</v>
      </c>
      <c r="G35" s="4">
        <f t="shared" si="10"/>
        <v>0.12820512820512819</v>
      </c>
      <c r="H35" s="4">
        <f t="shared" si="10"/>
        <v>0.20987654320987653</v>
      </c>
      <c r="I35" s="4">
        <f t="shared" si="10"/>
        <v>0.30859375</v>
      </c>
      <c r="J35" s="4">
        <f t="shared" si="10"/>
        <v>0.28413284132841327</v>
      </c>
      <c r="K35" s="4">
        <f t="shared" si="10"/>
        <v>0.32098765432098764</v>
      </c>
      <c r="L35" s="4">
        <f t="shared" si="10"/>
        <v>0.23809523809523808</v>
      </c>
      <c r="M35" s="4">
        <f t="shared" si="10"/>
        <v>0.29190751445086704</v>
      </c>
      <c r="N35" s="4">
        <f t="shared" ref="N35" si="11">N17/N32</f>
        <v>0.22103113833588567</v>
      </c>
    </row>
    <row r="36" spans="1:14" s="2" customFormat="1" x14ac:dyDescent="0.25">
      <c r="A36" s="2" t="s">
        <v>50</v>
      </c>
      <c r="D36" s="2">
        <f>RANK(D49,D49:D51)</f>
        <v>1</v>
      </c>
      <c r="E36" s="2">
        <f t="shared" ref="E36:M36" si="12">RANK(E49,E49:E51)</f>
        <v>1</v>
      </c>
      <c r="F36" s="2">
        <f t="shared" si="12"/>
        <v>2</v>
      </c>
      <c r="G36" s="2">
        <f t="shared" si="12"/>
        <v>3</v>
      </c>
      <c r="H36" s="2">
        <f t="shared" si="12"/>
        <v>1</v>
      </c>
      <c r="I36" s="2">
        <f t="shared" si="12"/>
        <v>1</v>
      </c>
      <c r="J36" s="2">
        <f t="shared" si="12"/>
        <v>2</v>
      </c>
      <c r="K36" s="2">
        <f t="shared" si="12"/>
        <v>1</v>
      </c>
      <c r="L36" s="2">
        <f t="shared" si="12"/>
        <v>1</v>
      </c>
      <c r="M36" s="2">
        <f t="shared" si="12"/>
        <v>2</v>
      </c>
      <c r="N36" s="2">
        <f t="shared" ref="N36" si="13">RANK(N49,N49:N51)</f>
        <v>1</v>
      </c>
    </row>
    <row r="38" spans="1:14" s="2" customFormat="1" x14ac:dyDescent="0.25">
      <c r="A38" s="2" t="s">
        <v>51</v>
      </c>
      <c r="D38" s="2">
        <f>AVERAGE(D19:D20)</f>
        <v>34</v>
      </c>
      <c r="E38" s="2">
        <f t="shared" ref="E38:M38" si="14">AVERAGE(E19:E20)</f>
        <v>23.5</v>
      </c>
      <c r="F38" s="2">
        <f t="shared" si="14"/>
        <v>4.5</v>
      </c>
      <c r="G38" s="2">
        <f t="shared" si="14"/>
        <v>12</v>
      </c>
      <c r="H38" s="2">
        <f t="shared" si="14"/>
        <v>0.5</v>
      </c>
      <c r="I38" s="2">
        <f t="shared" si="14"/>
        <v>37.5</v>
      </c>
      <c r="J38" s="2">
        <f t="shared" si="14"/>
        <v>61.5</v>
      </c>
      <c r="K38" s="2">
        <f t="shared" si="14"/>
        <v>12</v>
      </c>
      <c r="L38" s="2">
        <f t="shared" si="14"/>
        <v>9</v>
      </c>
      <c r="M38" s="2">
        <f t="shared" si="14"/>
        <v>120</v>
      </c>
      <c r="N38" s="2">
        <f t="shared" ref="N38" si="15">AVERAGE(N19:N20)</f>
        <v>194.5</v>
      </c>
    </row>
    <row r="39" spans="1:14" s="4" customFormat="1" x14ac:dyDescent="0.25">
      <c r="A39" s="4" t="s">
        <v>49</v>
      </c>
      <c r="D39" s="4">
        <f>D21/D32</f>
        <v>0.12208258527827648</v>
      </c>
      <c r="E39" s="4">
        <f t="shared" ref="E39:M39" si="16">E21/E32</f>
        <v>0.12271540469973891</v>
      </c>
      <c r="F39" s="4">
        <f t="shared" si="16"/>
        <v>6.7164179104477612E-2</v>
      </c>
      <c r="G39" s="4">
        <f t="shared" si="16"/>
        <v>0.20512820512820512</v>
      </c>
      <c r="H39" s="4">
        <f t="shared" si="16"/>
        <v>7.407407407407407E-2</v>
      </c>
      <c r="I39" s="4">
        <f t="shared" si="16"/>
        <v>0.29296875</v>
      </c>
      <c r="J39" s="4">
        <f t="shared" si="16"/>
        <v>0.45387453874538747</v>
      </c>
      <c r="K39" s="4">
        <f t="shared" si="16"/>
        <v>0.29629629629629628</v>
      </c>
      <c r="L39" s="4">
        <f t="shared" si="16"/>
        <v>0.21428571428571427</v>
      </c>
      <c r="M39" s="4">
        <f t="shared" si="16"/>
        <v>0.34682080924855491</v>
      </c>
      <c r="N39" s="4">
        <f t="shared" ref="N39" si="17">N21/N32</f>
        <v>0.19857069933639612</v>
      </c>
    </row>
    <row r="40" spans="1:14" s="2" customFormat="1" x14ac:dyDescent="0.25">
      <c r="A40" s="2" t="s">
        <v>50</v>
      </c>
      <c r="D40" s="2">
        <f>RANK(D50,D49:D51)</f>
        <v>3</v>
      </c>
      <c r="E40" s="2">
        <f t="shared" ref="E40:M40" si="18">RANK(E50,E49:E51)</f>
        <v>3</v>
      </c>
      <c r="F40" s="2">
        <f t="shared" si="18"/>
        <v>3</v>
      </c>
      <c r="G40" s="2">
        <f t="shared" si="18"/>
        <v>1</v>
      </c>
      <c r="H40" s="2">
        <f t="shared" si="18"/>
        <v>3</v>
      </c>
      <c r="I40" s="2">
        <f t="shared" si="18"/>
        <v>2</v>
      </c>
      <c r="J40" s="2">
        <f t="shared" si="18"/>
        <v>1</v>
      </c>
      <c r="K40" s="2">
        <f t="shared" si="18"/>
        <v>2</v>
      </c>
      <c r="L40" s="2">
        <f t="shared" si="18"/>
        <v>2</v>
      </c>
      <c r="M40" s="2">
        <f t="shared" si="18"/>
        <v>1</v>
      </c>
      <c r="N40" s="2">
        <f t="shared" ref="N40" si="19">RANK(N50,N49:N51)</f>
        <v>2</v>
      </c>
    </row>
    <row r="42" spans="1:14" s="2" customFormat="1" x14ac:dyDescent="0.25">
      <c r="A42" s="2" t="s">
        <v>52</v>
      </c>
      <c r="D42" s="2">
        <f>AVERAGE(D23:D29)</f>
        <v>52.428571428571431</v>
      </c>
      <c r="E42" s="2">
        <f t="shared" ref="E42:M42" si="20">AVERAGE(E23:E29)</f>
        <v>40.142857142857146</v>
      </c>
      <c r="F42" s="2">
        <f t="shared" si="20"/>
        <v>14.714285714285714</v>
      </c>
      <c r="G42" s="2">
        <f t="shared" si="20"/>
        <v>11.142857142857142</v>
      </c>
      <c r="H42" s="2">
        <f t="shared" si="20"/>
        <v>8.2857142857142865</v>
      </c>
      <c r="I42" s="2">
        <f t="shared" si="20"/>
        <v>14.571428571428571</v>
      </c>
      <c r="J42" s="2">
        <f t="shared" si="20"/>
        <v>10.142857142857142</v>
      </c>
      <c r="K42" s="2">
        <f t="shared" si="20"/>
        <v>4.4285714285714288</v>
      </c>
      <c r="L42" s="2">
        <f t="shared" si="20"/>
        <v>6.5714285714285712</v>
      </c>
      <c r="M42" s="2">
        <f t="shared" si="20"/>
        <v>35.714285714285715</v>
      </c>
      <c r="N42" s="2">
        <f t="shared" ref="N42" si="21">AVERAGE(N23:N29)</f>
        <v>162.42857142857142</v>
      </c>
    </row>
    <row r="43" spans="1:14" s="4" customFormat="1" x14ac:dyDescent="0.25">
      <c r="A43" s="4" t="s">
        <v>49</v>
      </c>
      <c r="D43" s="4">
        <f>D30/D32</f>
        <v>0.65888689407540391</v>
      </c>
      <c r="E43" s="4">
        <f t="shared" ref="E43:M43" si="22">E30/E32</f>
        <v>0.73368146214099217</v>
      </c>
      <c r="F43" s="4">
        <f t="shared" si="22"/>
        <v>0.76865671641791045</v>
      </c>
      <c r="G43" s="4">
        <f t="shared" si="22"/>
        <v>0.66666666666666663</v>
      </c>
      <c r="H43" s="4">
        <f t="shared" si="22"/>
        <v>0.71604938271604934</v>
      </c>
      <c r="I43" s="4">
        <f t="shared" si="22"/>
        <v>0.3984375</v>
      </c>
      <c r="J43" s="4">
        <f t="shared" si="22"/>
        <v>0.26199261992619927</v>
      </c>
      <c r="K43" s="4">
        <f t="shared" si="22"/>
        <v>0.38271604938271603</v>
      </c>
      <c r="L43" s="4">
        <f t="shared" si="22"/>
        <v>0.54761904761904767</v>
      </c>
      <c r="M43" s="4">
        <f t="shared" si="22"/>
        <v>0.36127167630057805</v>
      </c>
      <c r="N43" s="4">
        <f t="shared" ref="N43" si="23">N30/N32</f>
        <v>0.58039816232771824</v>
      </c>
    </row>
    <row r="44" spans="1:14" s="2" customFormat="1" x14ac:dyDescent="0.25">
      <c r="A44" s="2" t="s">
        <v>50</v>
      </c>
      <c r="D44" s="2">
        <f>RANK(D51,D49:D51)</f>
        <v>2</v>
      </c>
      <c r="E44" s="2">
        <f t="shared" ref="E44:M44" si="24">RANK(E51,E49:E51)</f>
        <v>2</v>
      </c>
      <c r="F44" s="2">
        <f t="shared" si="24"/>
        <v>1</v>
      </c>
      <c r="G44" s="2">
        <f t="shared" si="24"/>
        <v>2</v>
      </c>
      <c r="H44" s="2">
        <f t="shared" si="24"/>
        <v>2</v>
      </c>
      <c r="I44" s="2">
        <f t="shared" si="24"/>
        <v>3</v>
      </c>
      <c r="J44" s="2">
        <f t="shared" si="24"/>
        <v>3</v>
      </c>
      <c r="K44" s="2">
        <f t="shared" si="24"/>
        <v>3</v>
      </c>
      <c r="L44" s="2">
        <f t="shared" si="24"/>
        <v>3</v>
      </c>
      <c r="M44" s="2">
        <f t="shared" si="24"/>
        <v>3</v>
      </c>
      <c r="N44" s="2">
        <f t="shared" ref="N44" si="25">RANK(N51,N49:N51)</f>
        <v>3</v>
      </c>
    </row>
    <row r="46" spans="1:14" s="2" customFormat="1" ht="12" customHeight="1" x14ac:dyDescent="0.25">
      <c r="A46" s="2" t="s">
        <v>53</v>
      </c>
      <c r="D46" s="2">
        <f>(D30+D21+D17)/8</f>
        <v>69.625</v>
      </c>
      <c r="E46" s="2">
        <f>(E30+E21+E17)/8</f>
        <v>47.875</v>
      </c>
      <c r="F46" s="2">
        <f>(F30+F21+F17)/8</f>
        <v>16.75</v>
      </c>
      <c r="G46" s="2">
        <f>(G30+G21+G17)/8</f>
        <v>14.625</v>
      </c>
      <c r="H46" s="2">
        <f>(H30+H21+H17)/8</f>
        <v>10.125</v>
      </c>
      <c r="I46" s="2">
        <f>(I30+I21+I17)/3</f>
        <v>85.333333333333329</v>
      </c>
      <c r="J46" s="2">
        <f>(J30+J21+J17)/3</f>
        <v>90.333333333333329</v>
      </c>
      <c r="K46" s="2">
        <f>(K30+K21+K17)/3</f>
        <v>27</v>
      </c>
      <c r="L46" s="2">
        <f>(L30+L21+L17)/3</f>
        <v>28</v>
      </c>
      <c r="M46" s="2">
        <f>(M30+M21+M17)/9</f>
        <v>76.888888888888886</v>
      </c>
      <c r="N46" s="2">
        <f>(N30+N21+N17)/11</f>
        <v>178.09090909090909</v>
      </c>
    </row>
    <row r="49" spans="4:14" x14ac:dyDescent="0.25">
      <c r="D49" s="1">
        <f>D34</f>
        <v>122</v>
      </c>
      <c r="E49" s="1">
        <f t="shared" ref="E49:N49" si="26">E34</f>
        <v>55</v>
      </c>
      <c r="F49" s="1">
        <f t="shared" si="26"/>
        <v>11</v>
      </c>
      <c r="G49" s="1">
        <f t="shared" si="26"/>
        <v>7.5</v>
      </c>
      <c r="H49" s="1">
        <f t="shared" si="26"/>
        <v>8.5</v>
      </c>
      <c r="I49" s="1">
        <f t="shared" si="26"/>
        <v>39.5</v>
      </c>
      <c r="J49" s="1">
        <f t="shared" si="26"/>
        <v>38.5</v>
      </c>
      <c r="K49" s="1">
        <f t="shared" si="26"/>
        <v>13</v>
      </c>
      <c r="L49" s="1">
        <f t="shared" si="26"/>
        <v>10</v>
      </c>
      <c r="M49" s="1">
        <f t="shared" si="26"/>
        <v>101</v>
      </c>
      <c r="N49" s="1">
        <f t="shared" si="26"/>
        <v>216.5</v>
      </c>
    </row>
    <row r="50" spans="4:14" x14ac:dyDescent="0.25">
      <c r="D50" s="1">
        <f>D38</f>
        <v>34</v>
      </c>
      <c r="E50" s="1">
        <f t="shared" ref="E50:N50" si="27">E38</f>
        <v>23.5</v>
      </c>
      <c r="F50" s="1">
        <f t="shared" si="27"/>
        <v>4.5</v>
      </c>
      <c r="G50" s="1">
        <f t="shared" si="27"/>
        <v>12</v>
      </c>
      <c r="H50" s="1">
        <f t="shared" si="27"/>
        <v>0.5</v>
      </c>
      <c r="I50" s="1">
        <f t="shared" si="27"/>
        <v>37.5</v>
      </c>
      <c r="J50" s="1">
        <f t="shared" si="27"/>
        <v>61.5</v>
      </c>
      <c r="K50" s="1">
        <f t="shared" si="27"/>
        <v>12</v>
      </c>
      <c r="L50" s="1">
        <f t="shared" si="27"/>
        <v>9</v>
      </c>
      <c r="M50" s="1">
        <f t="shared" si="27"/>
        <v>120</v>
      </c>
      <c r="N50" s="1">
        <f t="shared" si="27"/>
        <v>194.5</v>
      </c>
    </row>
    <row r="51" spans="4:14" x14ac:dyDescent="0.25">
      <c r="D51" s="1">
        <f>D42</f>
        <v>52.428571428571431</v>
      </c>
      <c r="E51" s="1">
        <f t="shared" ref="E51:N51" si="28">E42</f>
        <v>40.142857142857146</v>
      </c>
      <c r="F51" s="1">
        <f t="shared" si="28"/>
        <v>14.714285714285714</v>
      </c>
      <c r="G51" s="1">
        <f t="shared" si="28"/>
        <v>11.142857142857142</v>
      </c>
      <c r="H51" s="1">
        <f t="shared" si="28"/>
        <v>8.2857142857142865</v>
      </c>
      <c r="I51" s="1">
        <f t="shared" si="28"/>
        <v>14.571428571428571</v>
      </c>
      <c r="J51" s="1">
        <f t="shared" si="28"/>
        <v>10.142857142857142</v>
      </c>
      <c r="K51" s="1">
        <f t="shared" si="28"/>
        <v>4.4285714285714288</v>
      </c>
      <c r="L51" s="1">
        <f t="shared" si="28"/>
        <v>6.5714285714285712</v>
      </c>
      <c r="M51" s="1">
        <f t="shared" si="28"/>
        <v>35.714285714285715</v>
      </c>
      <c r="N51" s="1">
        <f t="shared" si="28"/>
        <v>162.42857142857142</v>
      </c>
    </row>
  </sheetData>
  <phoneticPr fontId="1" type="noConversion"/>
  <pageMargins left="0" right="0" top="0.25" bottom="0" header="0.5" footer="0.5"/>
  <pageSetup orientation="landscape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JAN15</vt:lpstr>
      <vt:lpstr>FEB15</vt:lpstr>
      <vt:lpstr>MAR15</vt:lpstr>
      <vt:lpstr>APR15</vt:lpstr>
      <vt:lpstr>MAY15</vt:lpstr>
      <vt:lpstr>JUN15</vt:lpstr>
      <vt:lpstr>JUL15</vt:lpstr>
      <vt:lpstr>AUG15</vt:lpstr>
      <vt:lpstr>SEP15</vt:lpstr>
      <vt:lpstr>OCT15</vt:lpstr>
      <vt:lpstr>NOV15</vt:lpstr>
      <vt:lpstr>DEC15</vt:lpstr>
      <vt:lpstr>YTD SUMMARY 2015</vt:lpstr>
      <vt:lpstr>'APR15'!Print_Area</vt:lpstr>
      <vt:lpstr>'AUG15'!Print_Area</vt:lpstr>
      <vt:lpstr>'DEC15'!Print_Area</vt:lpstr>
      <vt:lpstr>'FEB15'!Print_Area</vt:lpstr>
      <vt:lpstr>'JAN15'!Print_Area</vt:lpstr>
      <vt:lpstr>'JUL15'!Print_Area</vt:lpstr>
      <vt:lpstr>'JUN15'!Print_Area</vt:lpstr>
      <vt:lpstr>'MAR15'!Print_Area</vt:lpstr>
      <vt:lpstr>'MAY15'!Print_Area</vt:lpstr>
      <vt:lpstr>'NOV15'!Print_Area</vt:lpstr>
      <vt:lpstr>'OCT15'!Print_Area</vt:lpstr>
      <vt:lpstr>'SEP15'!Print_Area</vt:lpstr>
      <vt:lpstr>'YTD SUMMARY 2015'!Print_Area</vt:lpstr>
    </vt:vector>
  </TitlesOfParts>
  <Company>Clerk of Courts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d_spivey</dc:creator>
  <cp:lastModifiedBy>Kim Reynolds</cp:lastModifiedBy>
  <cp:lastPrinted>2015-10-14T16:57:13Z</cp:lastPrinted>
  <dcterms:created xsi:type="dcterms:W3CDTF">2006-11-21T16:08:08Z</dcterms:created>
  <dcterms:modified xsi:type="dcterms:W3CDTF">2015-10-14T16:57:50Z</dcterms:modified>
</cp:coreProperties>
</file>